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220" windowHeight="9120" tabRatio="610" activeTab="0"/>
  </bookViews>
  <sheets>
    <sheet name="План" sheetId="1" r:id="rId1"/>
    <sheet name="Лист1" sheetId="2" state="hidden" r:id="rId2"/>
    <sheet name="Лист2" sheetId="3" state="hidden" r:id="rId3"/>
    <sheet name="Лист3" sheetId="4" state="hidden" r:id="rId4"/>
  </sheets>
  <externalReferences>
    <externalReference r:id="rId7"/>
    <externalReference r:id="rId8"/>
  </externalReferences>
  <definedNames>
    <definedName name="Допустимое_уменьшение_нагрузки_меньше_32_часов_для_некоторых_циклов">'[1]Рабочий'!$AA$12</definedName>
    <definedName name="_xlnm.Print_Titles" localSheetId="0">'План'!$2:$7</definedName>
    <definedName name="МаксКолЗачВГоду">'[1]Нормы'!$B$12</definedName>
    <definedName name="МаксКолЭкзВГоду">'[1]Нормы'!$B$11</definedName>
    <definedName name="МаксОтклПоЦиклу">'[2]Нормы'!$C$10</definedName>
    <definedName name="_xlnm.Print_Area" localSheetId="0">'План'!$A$1:$AJ$78</definedName>
    <definedName name="ОбязУчебНагрузка">'[1]Нормы'!$B$3</definedName>
    <definedName name="ОтклонениеПоЦиклам">'[1]План'!$EB$6</definedName>
    <definedName name="ОтклПоФедДисциплинам">'[2]Нормы'!$C$12</definedName>
    <definedName name="Сроки_МинКолЧасовПоДисц">'[1]Нормы'!$B$6</definedName>
  </definedNames>
  <calcPr fullCalcOnLoad="1"/>
</workbook>
</file>

<file path=xl/sharedStrings.xml><?xml version="1.0" encoding="utf-8"?>
<sst xmlns="http://schemas.openxmlformats.org/spreadsheetml/2006/main" count="219" uniqueCount="152">
  <si>
    <t>ПМ.04</t>
  </si>
  <si>
    <t>Самостоятельная</t>
  </si>
  <si>
    <t>в том числе</t>
  </si>
  <si>
    <t>Максимальная учебная нагрузка студентов</t>
  </si>
  <si>
    <t>Самостоятельная учебная нагрузка студентов</t>
  </si>
  <si>
    <t>1 курс</t>
  </si>
  <si>
    <t>2 курс</t>
  </si>
  <si>
    <t>3 курс</t>
  </si>
  <si>
    <t>Экзамены</t>
  </si>
  <si>
    <t>Зачеты</t>
  </si>
  <si>
    <t>1 сем</t>
  </si>
  <si>
    <t>2 сем</t>
  </si>
  <si>
    <t>3 сем</t>
  </si>
  <si>
    <t>4 сем</t>
  </si>
  <si>
    <t>5 сем</t>
  </si>
  <si>
    <t>6 сем</t>
  </si>
  <si>
    <t>Факт</t>
  </si>
  <si>
    <t>Иностранный язык</t>
  </si>
  <si>
    <t>Теоретическое обучение</t>
  </si>
  <si>
    <t>Математика</t>
  </si>
  <si>
    <t>История</t>
  </si>
  <si>
    <t>Всего</t>
  </si>
  <si>
    <t>Физическая культура</t>
  </si>
  <si>
    <t>Безопасность жизнедеятельности</t>
  </si>
  <si>
    <t>Индекс</t>
  </si>
  <si>
    <t>Название дисциплины</t>
  </si>
  <si>
    <t>Распределение    по семестрам</t>
  </si>
  <si>
    <t>ОП.00</t>
  </si>
  <si>
    <t>П.00</t>
  </si>
  <si>
    <t>Профессиональные модули</t>
  </si>
  <si>
    <t>ПМ.01</t>
  </si>
  <si>
    <t>ПМ.02</t>
  </si>
  <si>
    <t>МДК.02.01</t>
  </si>
  <si>
    <t>ПМ.03</t>
  </si>
  <si>
    <t>ПМ.00</t>
  </si>
  <si>
    <t>ФГОС</t>
  </si>
  <si>
    <t>Дифференцированные зачеты</t>
  </si>
  <si>
    <t>всего ауд</t>
  </si>
  <si>
    <t>теор об</t>
  </si>
  <si>
    <t>лаб и прак</t>
  </si>
  <si>
    <t>О.00</t>
  </si>
  <si>
    <t>ОДБ</t>
  </si>
  <si>
    <t>Базовые общеобразовательные дисциплины</t>
  </si>
  <si>
    <t>ОДБ.01</t>
  </si>
  <si>
    <t>ОДБ.02</t>
  </si>
  <si>
    <t>Литература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</si>
  <si>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</si>
  <si>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</si>
  <si>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</si>
  <si>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</si>
  <si>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</si>
  <si>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</si>
  <si>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</si>
  <si>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ОБЖ</t>
  </si>
  <si>
    <t>ОДП</t>
  </si>
  <si>
    <t>Профильные общеобразовательные дисциплины</t>
  </si>
  <si>
    <t>ОДП.10</t>
  </si>
  <si>
    <t>Информатика и ИКТ</t>
  </si>
  <si>
    <t>Общепрофессиональный учебный цикл</t>
  </si>
  <si>
    <t>Профессиональный учебный цикл</t>
  </si>
  <si>
    <t>УП.01</t>
  </si>
  <si>
    <t>ПП.01</t>
  </si>
  <si>
    <t>УП.02</t>
  </si>
  <si>
    <t>ПП.02</t>
  </si>
  <si>
    <t>УП.03</t>
  </si>
  <si>
    <t>ПП.03</t>
  </si>
  <si>
    <t>УП.04</t>
  </si>
  <si>
    <t>ПП.04</t>
  </si>
  <si>
    <t>ФК.00</t>
  </si>
  <si>
    <t>Промежуточная аттестация</t>
  </si>
  <si>
    <t xml:space="preserve">Всего </t>
  </si>
  <si>
    <t>ГИА</t>
  </si>
  <si>
    <t>Государственная итоговая аттестация</t>
  </si>
  <si>
    <t xml:space="preserve">Консультации на учебную группу по 100 часов в год </t>
  </si>
  <si>
    <t>Государственная (итоговая) аттестация</t>
  </si>
  <si>
    <t xml:space="preserve">Выпускная квалификционная работа </t>
  </si>
  <si>
    <t>Лаб.и практ. занятия</t>
  </si>
  <si>
    <t>Изучаемых дисциплин и МДК</t>
  </si>
  <si>
    <t xml:space="preserve">Экзаменов (без физической культуры) </t>
  </si>
  <si>
    <t xml:space="preserve">Дифференцированных зачетов (без физической культуры) </t>
  </si>
  <si>
    <t>3. План учебного процесса</t>
  </si>
  <si>
    <t>Общеобразовательный учебный  цикл</t>
  </si>
  <si>
    <t>Русский язык</t>
  </si>
  <si>
    <t>Обществознание</t>
  </si>
  <si>
    <t xml:space="preserve">Естествознание </t>
  </si>
  <si>
    <t>География</t>
  </si>
  <si>
    <t>Экономика</t>
  </si>
  <si>
    <t>ОДП.11</t>
  </si>
  <si>
    <t>ОДП.12</t>
  </si>
  <si>
    <t>Право</t>
  </si>
  <si>
    <t>ОПД.01</t>
  </si>
  <si>
    <t>Основы микробиологии, санитарии и гигиены в пищевом производстве</t>
  </si>
  <si>
    <t>ОПД.02</t>
  </si>
  <si>
    <t>Физиология питания с основами товароведения продовольственных товаров</t>
  </si>
  <si>
    <t>ОПД.03</t>
  </si>
  <si>
    <t>Техническое оснащение и организация рабочего места</t>
  </si>
  <si>
    <t>ОПД.04</t>
  </si>
  <si>
    <t>Экономические и правовые основы производственной деятельности</t>
  </si>
  <si>
    <t>ОПД.05</t>
  </si>
  <si>
    <t>Приготовление блюд из овощей и грибов</t>
  </si>
  <si>
    <t>МКД.01.01</t>
  </si>
  <si>
    <t>Технология обработки сырья и приготовления блюд из овощей и грибов</t>
  </si>
  <si>
    <t>Приготовление блюд и гарниров из круп, бобовых и  макаронных изделий, яиц, творога, теста</t>
  </si>
  <si>
    <t>Технология подготовки сырья и приготовления блюд и гарниров из круп, бобовых, макаронных изделий, яиц, творога, теста</t>
  </si>
  <si>
    <t>Приготовление супов и соусов</t>
  </si>
  <si>
    <t>МДК. 03.01</t>
  </si>
  <si>
    <t>Технология приготовления супов и соусов</t>
  </si>
  <si>
    <t>Приготовление блюд из рыбы</t>
  </si>
  <si>
    <t>МКД.04.01</t>
  </si>
  <si>
    <t>Технология обработки сырья и приготовления блюд из рыбы</t>
  </si>
  <si>
    <t>ПМ.05</t>
  </si>
  <si>
    <t>Приготовление блюд из мяса и домашней птицы</t>
  </si>
  <si>
    <t>МКД.05.01</t>
  </si>
  <si>
    <t>Технология обработки сырья и приготовления блюд из мяса и домашней птицы</t>
  </si>
  <si>
    <t>УП.05</t>
  </si>
  <si>
    <t>ПП.05</t>
  </si>
  <si>
    <t>ПМ.06</t>
  </si>
  <si>
    <t>Приготовление и оформление холодных блюд и закусок</t>
  </si>
  <si>
    <t>МКД.06.01</t>
  </si>
  <si>
    <t>Технология приготовления и оформления холодных блюд и закусок</t>
  </si>
  <si>
    <t>УП.06</t>
  </si>
  <si>
    <t>ПП.06</t>
  </si>
  <si>
    <t>ПМ.07</t>
  </si>
  <si>
    <t>Приготовление сладких блюд и напитков</t>
  </si>
  <si>
    <t>МКД.07.01</t>
  </si>
  <si>
    <t>Технология приготовления сладких блюд и напитков</t>
  </si>
  <si>
    <t>УП.07</t>
  </si>
  <si>
    <t>ПП.07</t>
  </si>
  <si>
    <t>ПМ.08</t>
  </si>
  <si>
    <t>Приготовление хлебобулочных, мучных и кондитерских изделий</t>
  </si>
  <si>
    <t>МКД.08.01</t>
  </si>
  <si>
    <t>Технология приготовления хлебобулочных, мучных и кондитерских изделий</t>
  </si>
  <si>
    <t>УП.08</t>
  </si>
  <si>
    <t>ПП.08</t>
  </si>
  <si>
    <t>4</t>
  </si>
  <si>
    <t>2</t>
  </si>
  <si>
    <t>3</t>
  </si>
  <si>
    <t>5</t>
  </si>
  <si>
    <t>1</t>
  </si>
  <si>
    <t>6</t>
  </si>
  <si>
    <t>всего за курс обучения (ТО, УП, ПП)</t>
  </si>
  <si>
    <t>всего за курс обучения (сам. работа)</t>
  </si>
  <si>
    <t>всего за курс обучения (ТО,УП,ПП,СР)</t>
  </si>
  <si>
    <t>Учебной практики</t>
  </si>
  <si>
    <t>Производственной практики</t>
  </si>
  <si>
    <t>всего (СР, ТО)</t>
  </si>
  <si>
    <t>0,5н</t>
  </si>
  <si>
    <t>ВКР (ВПКР+ПЭР)</t>
  </si>
  <si>
    <t>1,5н</t>
  </si>
  <si>
    <t>2н</t>
  </si>
  <si>
    <t xml:space="preserve">всего УП и ПП </t>
  </si>
  <si>
    <t>Зачетов (без физической культуры)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</si>
</sst>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d\,\ yyyy"/>
    <numFmt numFmtId="165" formatCode="0_ ;[Red]\-0\ "/>
    <numFmt numFmtId="166" formatCode="dd/mm/yy;@"/>
    <numFmt numFmtId="167" formatCode="0.0%"/>
    <numFmt numFmtId="168" formatCode="0.0"/>
    <numFmt numFmtId="169" formatCode="0.0_ ;[Red]\-0.0\ "/>
    <numFmt numFmtId="170" formatCode="#,##0.0_ ;[Red]\-#,##0.0\ "/>
    <numFmt numFmtId="171" formatCode="#,##0_ ;[Red]\-#,##0\ "/>
    <numFmt numFmtId="172" formatCode="mmmm\ d&quot;, &quot;yyyy"/>
    <numFmt numFmtId="173" formatCode="hh:mm:ss\ AM/P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;[Red]0"/>
    <numFmt numFmtId="179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sz val="14"/>
      <name val="Arial Unicode MS"/>
      <family val="2"/>
    </font>
    <font>
      <sz val="14"/>
      <name val="Times New Roman"/>
      <family val="1"/>
    </font>
    <font>
      <sz val="14"/>
      <color indexed="8"/>
      <name val="Arial Unicode MS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" fontId="7" fillId="0" borderId="10" xfId="0" applyNumberFormat="1" applyFont="1" applyFill="1" applyBorder="1" applyAlignment="1" applyProtection="1">
      <alignment horizontal="center" textRotation="90" wrapText="1"/>
      <protection hidden="1"/>
    </xf>
    <xf numFmtId="0" fontId="8" fillId="0" borderId="0" xfId="0" applyFont="1" applyFill="1" applyAlignment="1" applyProtection="1">
      <alignment/>
      <protection hidden="1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 horizontal="left" vertical="center"/>
      <protection hidden="1"/>
    </xf>
    <xf numFmtId="49" fontId="8" fillId="0" borderId="0" xfId="0" applyNumberFormat="1" applyFont="1" applyFill="1" applyBorder="1" applyAlignment="1" applyProtection="1">
      <alignment horizontal="justify" vertical="center"/>
      <protection hidden="1"/>
    </xf>
    <xf numFmtId="1" fontId="8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1" fontId="6" fillId="0" borderId="10" xfId="0" applyNumberFormat="1" applyFont="1" applyFill="1" applyBorder="1" applyAlignment="1" applyProtection="1">
      <alignment horizontal="center" textRotation="90" wrapText="1"/>
      <protection hidden="1"/>
    </xf>
    <xf numFmtId="0" fontId="4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1" fontId="13" fillId="0" borderId="10" xfId="0" applyNumberFormat="1" applyFont="1" applyFill="1" applyBorder="1" applyAlignment="1" applyProtection="1">
      <alignment horizontal="center" vertical="center"/>
      <protection hidden="1"/>
    </xf>
    <xf numFmtId="49" fontId="13" fillId="0" borderId="10" xfId="0" applyNumberFormat="1" applyFont="1" applyFill="1" applyBorder="1" applyAlignment="1" applyProtection="1">
      <alignment horizontal="center" vertical="center"/>
      <protection hidden="1"/>
    </xf>
    <xf numFmtId="1" fontId="14" fillId="0" borderId="10" xfId="0" applyNumberFormat="1" applyFont="1" applyFill="1" applyBorder="1" applyAlignment="1" applyProtection="1">
      <alignment horizontal="center" vertical="center"/>
      <protection hidden="1"/>
    </xf>
    <xf numFmtId="1" fontId="12" fillId="0" borderId="10" xfId="0" applyNumberFormat="1" applyFont="1" applyFill="1" applyBorder="1" applyAlignment="1" applyProtection="1">
      <alignment horizontal="center" vertical="center"/>
      <protection hidden="1"/>
    </xf>
    <xf numFmtId="1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168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12" fillId="0" borderId="1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 applyProtection="1">
      <alignment horizontal="center" vertical="center"/>
      <protection hidden="1"/>
    </xf>
    <xf numFmtId="1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1" fontId="6" fillId="0" borderId="12" xfId="0" applyNumberFormat="1" applyFont="1" applyFill="1" applyBorder="1" applyAlignment="1" applyProtection="1">
      <alignment horizontal="center" textRotation="90" wrapText="1"/>
      <protection hidden="1"/>
    </xf>
    <xf numFmtId="49" fontId="8" fillId="0" borderId="12" xfId="0" applyNumberFormat="1" applyFont="1" applyFill="1" applyBorder="1" applyAlignment="1" applyProtection="1">
      <alignment horizontal="center" vertical="center"/>
      <protection hidden="1"/>
    </xf>
    <xf numFmtId="1" fontId="7" fillId="0" borderId="14" xfId="0" applyNumberFormat="1" applyFont="1" applyFill="1" applyBorder="1" applyAlignment="1" applyProtection="1">
      <alignment horizontal="center" textRotation="90" wrapText="1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49" fontId="8" fillId="0" borderId="14" xfId="0" applyNumberFormat="1" applyFont="1" applyFill="1" applyBorder="1" applyAlignment="1" applyProtection="1">
      <alignment horizontal="center" vertical="center"/>
      <protection hidden="1"/>
    </xf>
    <xf numFmtId="1" fontId="14" fillId="0" borderId="13" xfId="0" applyNumberFormat="1" applyFont="1" applyFill="1" applyBorder="1" applyAlignment="1" applyProtection="1">
      <alignment horizontal="center" vertical="center"/>
      <protection hidden="1"/>
    </xf>
    <xf numFmtId="1" fontId="14" fillId="0" borderId="14" xfId="0" applyNumberFormat="1" applyFont="1" applyFill="1" applyBorder="1" applyAlignment="1" applyProtection="1">
      <alignment horizontal="center" vertical="center"/>
      <protection hidden="1"/>
    </xf>
    <xf numFmtId="1" fontId="14" fillId="0" borderId="13" xfId="0" applyNumberFormat="1" applyFont="1" applyFill="1" applyBorder="1" applyAlignment="1" applyProtection="1">
      <alignment horizontal="center" vertical="center"/>
      <protection locked="0"/>
    </xf>
    <xf numFmtId="1" fontId="14" fillId="0" borderId="14" xfId="0" applyNumberFormat="1" applyFont="1" applyFill="1" applyBorder="1" applyAlignment="1" applyProtection="1">
      <alignment horizontal="center" vertical="center"/>
      <protection locked="0"/>
    </xf>
    <xf numFmtId="1" fontId="12" fillId="0" borderId="13" xfId="0" applyNumberFormat="1" applyFont="1" applyFill="1" applyBorder="1" applyAlignment="1" applyProtection="1">
      <alignment horizontal="center" vertical="center"/>
      <protection/>
    </xf>
    <xf numFmtId="168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textRotation="90" wrapText="1"/>
      <protection hidden="1"/>
    </xf>
    <xf numFmtId="1" fontId="14" fillId="0" borderId="12" xfId="0" applyNumberFormat="1" applyFont="1" applyFill="1" applyBorder="1" applyAlignment="1" applyProtection="1">
      <alignment horizontal="center" vertical="center"/>
      <protection hidden="1"/>
    </xf>
    <xf numFmtId="1" fontId="14" fillId="0" borderId="12" xfId="0" applyNumberFormat="1" applyFont="1" applyFill="1" applyBorder="1" applyAlignment="1" applyProtection="1">
      <alignment horizontal="center" vertical="center"/>
      <protection locked="0"/>
    </xf>
    <xf numFmtId="1" fontId="12" fillId="0" borderId="12" xfId="0" applyNumberFormat="1" applyFont="1" applyFill="1" applyBorder="1" applyAlignment="1" applyProtection="1">
      <alignment horizontal="center" vertical="center"/>
      <protection/>
    </xf>
    <xf numFmtId="168" fontId="12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14" fillId="0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6" fillId="0" borderId="25" xfId="0" applyNumberFormat="1" applyFont="1" applyFill="1" applyBorder="1" applyAlignment="1" applyProtection="1">
      <alignment horizontal="center" vertical="center" wrapText="1" shrinkToFit="1"/>
      <protection hidden="1"/>
    </xf>
    <xf numFmtId="1" fontId="6" fillId="0" borderId="20" xfId="0" applyNumberFormat="1" applyFont="1" applyFill="1" applyBorder="1" applyAlignment="1" applyProtection="1">
      <alignment horizontal="center" vertical="center" wrapText="1" shrinkToFit="1"/>
      <protection hidden="1"/>
    </xf>
    <xf numFmtId="1" fontId="6" fillId="0" borderId="26" xfId="0" applyNumberFormat="1" applyFont="1" applyFill="1" applyBorder="1" applyAlignment="1" applyProtection="1">
      <alignment horizontal="center" vertical="center" wrapText="1" shrinkToFit="1"/>
      <protection hidden="1"/>
    </xf>
    <xf numFmtId="1" fontId="12" fillId="0" borderId="10" xfId="0" applyNumberFormat="1" applyFont="1" applyFill="1" applyBorder="1" applyAlignment="1" applyProtection="1">
      <alignment horizontal="center" vertical="center"/>
      <protection hidden="1"/>
    </xf>
    <xf numFmtId="1" fontId="12" fillId="0" borderId="14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1" fontId="12" fillId="0" borderId="13" xfId="0" applyNumberFormat="1" applyFont="1" applyFill="1" applyBorder="1" applyAlignment="1" applyProtection="1">
      <alignment horizontal="center" vertical="center"/>
      <protection hidden="1"/>
    </xf>
    <xf numFmtId="1" fontId="13" fillId="0" borderId="13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textRotation="90" wrapText="1"/>
      <protection hidden="1"/>
    </xf>
    <xf numFmtId="49" fontId="6" fillId="0" borderId="10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textRotation="90" wrapText="1"/>
      <protection hidden="1"/>
    </xf>
    <xf numFmtId="1" fontId="10" fillId="0" borderId="10" xfId="0" applyNumberFormat="1" applyFont="1" applyFill="1" applyBorder="1" applyAlignment="1" applyProtection="1">
      <alignment horizontal="center" textRotation="90"/>
      <protection hidden="1"/>
    </xf>
    <xf numFmtId="1" fontId="7" fillId="0" borderId="10" xfId="0" applyNumberFormat="1" applyFont="1" applyFill="1" applyBorder="1" applyAlignment="1" applyProtection="1">
      <alignment horizontal="center" shrinkToFit="1"/>
      <protection hidden="1"/>
    </xf>
    <xf numFmtId="1" fontId="7" fillId="0" borderId="14" xfId="0" applyNumberFormat="1" applyFont="1" applyFill="1" applyBorder="1" applyAlignment="1" applyProtection="1">
      <alignment horizontal="center" shrinkToFit="1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1" fontId="16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16" fillId="0" borderId="14" xfId="0" applyNumberFormat="1" applyFont="1" applyFill="1" applyBorder="1" applyAlignment="1" applyProtection="1">
      <alignment horizontal="center" vertical="center" shrinkToFit="1"/>
      <protection hidden="1"/>
    </xf>
    <xf numFmtId="1" fontId="7" fillId="0" borderId="13" xfId="0" applyNumberFormat="1" applyFont="1" applyFill="1" applyBorder="1" applyAlignment="1" applyProtection="1">
      <alignment horizontal="center" textRotation="90" wrapText="1"/>
      <protection hidden="1"/>
    </xf>
    <xf numFmtId="1" fontId="16" fillId="0" borderId="12" xfId="0" applyNumberFormat="1" applyFont="1" applyFill="1" applyBorder="1" applyAlignment="1" applyProtection="1">
      <alignment horizontal="center" vertical="center" shrinkToFit="1"/>
      <protection hidden="1"/>
    </xf>
    <xf numFmtId="1" fontId="16" fillId="0" borderId="13" xfId="0" applyNumberFormat="1" applyFont="1" applyFill="1" applyBorder="1" applyAlignment="1" applyProtection="1">
      <alignment horizontal="center" vertical="center" shrinkToFit="1"/>
      <protection hidden="1"/>
    </xf>
    <xf numFmtId="1" fontId="7" fillId="0" borderId="12" xfId="0" applyNumberFormat="1" applyFont="1" applyFill="1" applyBorder="1" applyAlignment="1" applyProtection="1">
      <alignment horizontal="center" shrinkToFi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1" fontId="6" fillId="0" borderId="12" xfId="0" applyNumberFormat="1" applyFont="1" applyFill="1" applyBorder="1" applyAlignment="1" applyProtection="1">
      <alignment horizontal="center" vertical="center"/>
      <protection hidden="1"/>
    </xf>
    <xf numFmtId="1" fontId="16" fillId="0" borderId="27" xfId="0" applyNumberFormat="1" applyFont="1" applyFill="1" applyBorder="1" applyAlignment="1" applyProtection="1">
      <alignment horizontal="center" vertical="center"/>
      <protection hidden="1"/>
    </xf>
    <xf numFmtId="1" fontId="16" fillId="0" borderId="28" xfId="0" applyNumberFormat="1" applyFont="1" applyFill="1" applyBorder="1" applyAlignment="1" applyProtection="1">
      <alignment horizontal="center" vertical="center"/>
      <protection hidden="1"/>
    </xf>
    <xf numFmtId="1" fontId="16" fillId="0" borderId="29" xfId="0" applyNumberFormat="1" applyFont="1" applyFill="1" applyBorder="1" applyAlignment="1" applyProtection="1">
      <alignment horizontal="center" vertical="center"/>
      <protection hidden="1"/>
    </xf>
    <xf numFmtId="49" fontId="6" fillId="0" borderId="10" xfId="0" applyNumberFormat="1" applyFont="1" applyFill="1" applyBorder="1" applyAlignment="1" applyProtection="1">
      <alignment horizontal="center" vertical="center"/>
      <protection hidden="1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Fill="1" applyBorder="1" applyAlignment="1" applyProtection="1">
      <alignment horizontal="center" textRotation="90"/>
      <protection hidden="1"/>
    </xf>
    <xf numFmtId="49" fontId="6" fillId="0" borderId="10" xfId="0" applyNumberFormat="1" applyFont="1" applyFill="1" applyBorder="1" applyAlignment="1" applyProtection="1">
      <alignment/>
      <protection hidden="1"/>
    </xf>
    <xf numFmtId="1" fontId="16" fillId="0" borderId="30" xfId="0" applyNumberFormat="1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1" fontId="12" fillId="0" borderId="31" xfId="0" applyNumberFormat="1" applyFont="1" applyFill="1" applyBorder="1" applyAlignment="1" applyProtection="1">
      <alignment horizontal="center" vertical="center"/>
      <protection hidden="1"/>
    </xf>
    <xf numFmtId="1" fontId="12" fillId="0" borderId="32" xfId="0" applyNumberFormat="1" applyFont="1" applyFill="1" applyBorder="1" applyAlignment="1" applyProtection="1">
      <alignment horizontal="center" vertical="center"/>
      <protection hidden="1"/>
    </xf>
    <xf numFmtId="1" fontId="12" fillId="0" borderId="22" xfId="0" applyNumberFormat="1" applyFont="1" applyFill="1" applyBorder="1" applyAlignment="1" applyProtection="1">
      <alignment horizontal="center" vertical="center"/>
      <protection hidden="1"/>
    </xf>
    <xf numFmtId="1" fontId="12" fillId="0" borderId="21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auto="1"/>
      </font>
    </dxf>
    <dxf/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10"/>
        </patternFill>
      </fill>
    </dxf>
    <dxf/>
    <dxf>
      <fill>
        <patternFill>
          <bgColor indexed="51"/>
        </patternFill>
      </fill>
    </dxf>
    <dxf>
      <font>
        <b val="0"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44;&#1086;&#1082;&#1091;&#1084;&#1077;&#1085;&#1090;&#1099;%20&#1079;&#1072;&#1086;&#1095;%20&#1086;&#1090;&#1076;&#1077;&#1083;&#1077;&#1085;&#1080;&#1077;\Program%20Files\MMIS%20Lab\GosInsp\SpScho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44;&#1086;&#1082;&#1091;&#1084;&#1077;&#1085;&#1090;&#1099;%20&#1079;&#1072;&#1086;&#1095;%20&#1086;&#1090;&#1076;&#1077;&#1083;&#1077;&#1085;&#1080;&#1077;\Program%20Files\MMIS%20Lab\SPO\SpSchool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Комплексные"/>
      <sheetName val="Практика"/>
      <sheetName val="Аттестация"/>
      <sheetName val="Кабинеты"/>
      <sheetName val="Пояснения"/>
      <sheetName val="Нормы"/>
      <sheetName val="Консультации"/>
      <sheetName val="СпецПракт"/>
      <sheetName val="ЦМК"/>
      <sheetName val="Рабочий"/>
    </sheetNames>
    <sheetDataSet>
      <sheetData sheetId="7">
        <row r="10">
          <cell r="C10">
            <v>0.05</v>
          </cell>
        </row>
        <row r="12">
          <cell r="C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8"/>
  <sheetViews>
    <sheetView showZeros="0" tabSelected="1" view="pageBreakPreview" zoomScale="90" zoomScaleSheetLayoutView="90" zoomScalePageLayoutView="0" workbookViewId="0" topLeftCell="H64">
      <selection activeCell="AG77" sqref="AG77:AJ77"/>
    </sheetView>
  </sheetViews>
  <sheetFormatPr defaultColWidth="3.75390625" defaultRowHeight="12.75"/>
  <cols>
    <col min="1" max="1" width="11.625" style="10" customWidth="1"/>
    <col min="2" max="2" width="43.625" style="11" customWidth="1"/>
    <col min="3" max="3" width="4.125" style="8" customWidth="1"/>
    <col min="4" max="4" width="5.25390625" style="9" customWidth="1"/>
    <col min="5" max="5" width="5.00390625" style="9" customWidth="1"/>
    <col min="6" max="6" width="4.25390625" style="9" customWidth="1"/>
    <col min="7" max="7" width="5.25390625" style="12" customWidth="1"/>
    <col min="8" max="8" width="8.00390625" style="12" customWidth="1"/>
    <col min="9" max="9" width="7.75390625" style="12" customWidth="1"/>
    <col min="10" max="10" width="8.75390625" style="12" customWidth="1"/>
    <col min="11" max="11" width="8.00390625" style="12" customWidth="1"/>
    <col min="12" max="12" width="7.375" style="12" customWidth="1"/>
    <col min="13" max="13" width="6.125" style="12" bestFit="1" customWidth="1"/>
    <col min="14" max="14" width="6.625" style="12" customWidth="1"/>
    <col min="15" max="15" width="6.125" style="12" customWidth="1"/>
    <col min="16" max="16" width="7.625" style="12" customWidth="1"/>
    <col min="17" max="17" width="6.125" style="12" bestFit="1" customWidth="1"/>
    <col min="18" max="18" width="6.375" style="12" customWidth="1"/>
    <col min="19" max="19" width="5.875" style="12" customWidth="1"/>
    <col min="20" max="20" width="7.25390625" style="12" customWidth="1"/>
    <col min="21" max="21" width="6.25390625" style="4" customWidth="1"/>
    <col min="22" max="22" width="6.875" style="4" customWidth="1"/>
    <col min="23" max="23" width="8.00390625" style="4" customWidth="1"/>
    <col min="24" max="24" width="8.25390625" style="4" customWidth="1"/>
    <col min="25" max="25" width="6.125" style="12" bestFit="1" customWidth="1"/>
    <col min="26" max="26" width="6.25390625" style="12" customWidth="1"/>
    <col min="27" max="27" width="8.125" style="12" customWidth="1"/>
    <col min="28" max="28" width="7.875" style="12" customWidth="1"/>
    <col min="29" max="29" width="6.00390625" style="4" customWidth="1"/>
    <col min="30" max="30" width="7.125" style="4" customWidth="1"/>
    <col min="31" max="31" width="7.25390625" style="4" customWidth="1"/>
    <col min="32" max="32" width="7.125" style="4" customWidth="1"/>
    <col min="33" max="33" width="6.875" style="12" customWidth="1"/>
    <col min="34" max="34" width="7.125" style="12" customWidth="1"/>
    <col min="35" max="35" width="6.75390625" style="12" customWidth="1"/>
    <col min="36" max="36" width="8.875" style="12" customWidth="1"/>
    <col min="37" max="16384" width="3.75390625" style="4" customWidth="1"/>
  </cols>
  <sheetData>
    <row r="1" spans="13:20" ht="15">
      <c r="M1" s="132" t="s">
        <v>80</v>
      </c>
      <c r="N1" s="132"/>
      <c r="O1" s="132"/>
      <c r="P1" s="132"/>
      <c r="Q1" s="132"/>
      <c r="R1" s="132"/>
      <c r="S1" s="132"/>
      <c r="T1" s="132"/>
    </row>
    <row r="2" spans="1:36" s="13" customFormat="1" ht="10.5" customHeight="1" thickBot="1">
      <c r="A2" s="127" t="s">
        <v>24</v>
      </c>
      <c r="B2" s="127" t="s">
        <v>25</v>
      </c>
      <c r="C2" s="128" t="s">
        <v>26</v>
      </c>
      <c r="D2" s="128"/>
      <c r="E2" s="128"/>
      <c r="F2" s="128"/>
      <c r="G2" s="118" t="s">
        <v>3</v>
      </c>
      <c r="H2" s="118"/>
      <c r="I2" s="120" t="s">
        <v>4</v>
      </c>
      <c r="J2" s="93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5"/>
    </row>
    <row r="3" spans="1:36" s="13" customFormat="1" ht="21" customHeight="1">
      <c r="A3" s="127"/>
      <c r="B3" s="127"/>
      <c r="C3" s="128"/>
      <c r="D3" s="128"/>
      <c r="E3" s="128"/>
      <c r="F3" s="128"/>
      <c r="G3" s="118"/>
      <c r="H3" s="118"/>
      <c r="I3" s="120"/>
      <c r="J3" s="118" t="s">
        <v>37</v>
      </c>
      <c r="K3" s="122"/>
      <c r="L3" s="123"/>
      <c r="M3" s="124" t="s">
        <v>5</v>
      </c>
      <c r="N3" s="125"/>
      <c r="O3" s="125"/>
      <c r="P3" s="125"/>
      <c r="Q3" s="125"/>
      <c r="R3" s="125"/>
      <c r="S3" s="125"/>
      <c r="T3" s="126"/>
      <c r="U3" s="124" t="s">
        <v>6</v>
      </c>
      <c r="V3" s="125"/>
      <c r="W3" s="125"/>
      <c r="X3" s="125"/>
      <c r="Y3" s="125"/>
      <c r="Z3" s="125"/>
      <c r="AA3" s="125"/>
      <c r="AB3" s="126"/>
      <c r="AC3" s="124" t="s">
        <v>7</v>
      </c>
      <c r="AD3" s="125"/>
      <c r="AE3" s="125"/>
      <c r="AF3" s="125"/>
      <c r="AG3" s="125"/>
      <c r="AH3" s="125"/>
      <c r="AI3" s="125"/>
      <c r="AJ3" s="131"/>
    </row>
    <row r="4" spans="1:43" s="13" customFormat="1" ht="19.5" customHeight="1">
      <c r="A4" s="127"/>
      <c r="B4" s="127"/>
      <c r="C4" s="129" t="s">
        <v>8</v>
      </c>
      <c r="D4" s="104" t="s">
        <v>147</v>
      </c>
      <c r="E4" s="104" t="s">
        <v>36</v>
      </c>
      <c r="F4" s="104" t="s">
        <v>9</v>
      </c>
      <c r="G4" s="118"/>
      <c r="H4" s="118"/>
      <c r="I4" s="120"/>
      <c r="J4" s="118"/>
      <c r="K4" s="118" t="s">
        <v>38</v>
      </c>
      <c r="L4" s="121" t="s">
        <v>39</v>
      </c>
      <c r="M4" s="116" t="s">
        <v>10</v>
      </c>
      <c r="N4" s="112"/>
      <c r="O4" s="112"/>
      <c r="P4" s="112"/>
      <c r="Q4" s="112" t="s">
        <v>11</v>
      </c>
      <c r="R4" s="112"/>
      <c r="S4" s="112"/>
      <c r="T4" s="115"/>
      <c r="U4" s="116" t="s">
        <v>12</v>
      </c>
      <c r="V4" s="112"/>
      <c r="W4" s="112"/>
      <c r="X4" s="112"/>
      <c r="Y4" s="112" t="s">
        <v>13</v>
      </c>
      <c r="Z4" s="112"/>
      <c r="AA4" s="112"/>
      <c r="AB4" s="115"/>
      <c r="AC4" s="116" t="s">
        <v>14</v>
      </c>
      <c r="AD4" s="112"/>
      <c r="AE4" s="112"/>
      <c r="AF4" s="112"/>
      <c r="AG4" s="112" t="s">
        <v>15</v>
      </c>
      <c r="AH4" s="112"/>
      <c r="AI4" s="112"/>
      <c r="AJ4" s="113"/>
      <c r="AK4" s="15"/>
      <c r="AL4" s="15"/>
      <c r="AM4" s="15"/>
      <c r="AN4" s="15"/>
      <c r="AO4" s="15"/>
      <c r="AP4" s="15"/>
      <c r="AQ4" s="15"/>
    </row>
    <row r="5" spans="1:43" s="13" customFormat="1" ht="39.75" customHeight="1">
      <c r="A5" s="127"/>
      <c r="B5" s="127"/>
      <c r="C5" s="105"/>
      <c r="D5" s="130"/>
      <c r="E5" s="105"/>
      <c r="F5" s="105"/>
      <c r="G5" s="118"/>
      <c r="H5" s="118"/>
      <c r="I5" s="120"/>
      <c r="J5" s="118"/>
      <c r="K5" s="118"/>
      <c r="L5" s="121"/>
      <c r="M5" s="114" t="s">
        <v>1</v>
      </c>
      <c r="N5" s="108" t="s">
        <v>21</v>
      </c>
      <c r="O5" s="109" t="s">
        <v>2</v>
      </c>
      <c r="P5" s="109"/>
      <c r="Q5" s="107" t="s">
        <v>1</v>
      </c>
      <c r="R5" s="108" t="s">
        <v>21</v>
      </c>
      <c r="S5" s="109" t="s">
        <v>2</v>
      </c>
      <c r="T5" s="117"/>
      <c r="U5" s="114" t="s">
        <v>1</v>
      </c>
      <c r="V5" s="108" t="s">
        <v>21</v>
      </c>
      <c r="W5" s="109" t="s">
        <v>2</v>
      </c>
      <c r="X5" s="109"/>
      <c r="Y5" s="107" t="s">
        <v>1</v>
      </c>
      <c r="Z5" s="108" t="s">
        <v>21</v>
      </c>
      <c r="AA5" s="109" t="s">
        <v>2</v>
      </c>
      <c r="AB5" s="117"/>
      <c r="AC5" s="114" t="s">
        <v>1</v>
      </c>
      <c r="AD5" s="108" t="s">
        <v>21</v>
      </c>
      <c r="AE5" s="109" t="s">
        <v>2</v>
      </c>
      <c r="AF5" s="109"/>
      <c r="AG5" s="107" t="s">
        <v>1</v>
      </c>
      <c r="AH5" s="108" t="s">
        <v>21</v>
      </c>
      <c r="AI5" s="109" t="s">
        <v>2</v>
      </c>
      <c r="AJ5" s="110"/>
      <c r="AK5" s="15"/>
      <c r="AL5" s="15"/>
      <c r="AM5" s="15"/>
      <c r="AN5" s="15"/>
      <c r="AO5" s="15"/>
      <c r="AP5" s="15"/>
      <c r="AQ5" s="15"/>
    </row>
    <row r="6" spans="1:43" s="13" customFormat="1" ht="62.25" customHeight="1">
      <c r="A6" s="127"/>
      <c r="B6" s="127"/>
      <c r="C6" s="105"/>
      <c r="D6" s="130"/>
      <c r="E6" s="105"/>
      <c r="F6" s="105"/>
      <c r="G6" s="16" t="s">
        <v>35</v>
      </c>
      <c r="H6" s="16" t="s">
        <v>16</v>
      </c>
      <c r="I6" s="120"/>
      <c r="J6" s="16" t="s">
        <v>16</v>
      </c>
      <c r="K6" s="16" t="s">
        <v>16</v>
      </c>
      <c r="L6" s="54" t="s">
        <v>16</v>
      </c>
      <c r="M6" s="114"/>
      <c r="N6" s="108"/>
      <c r="O6" s="3" t="s">
        <v>18</v>
      </c>
      <c r="P6" s="3" t="s">
        <v>76</v>
      </c>
      <c r="Q6" s="107"/>
      <c r="R6" s="108"/>
      <c r="S6" s="3" t="s">
        <v>18</v>
      </c>
      <c r="T6" s="71" t="s">
        <v>76</v>
      </c>
      <c r="U6" s="114"/>
      <c r="V6" s="108"/>
      <c r="W6" s="3" t="s">
        <v>18</v>
      </c>
      <c r="X6" s="3" t="s">
        <v>76</v>
      </c>
      <c r="Y6" s="107"/>
      <c r="Z6" s="108"/>
      <c r="AA6" s="3" t="s">
        <v>18</v>
      </c>
      <c r="AB6" s="71" t="s">
        <v>76</v>
      </c>
      <c r="AC6" s="114"/>
      <c r="AD6" s="108"/>
      <c r="AE6" s="3" t="s">
        <v>18</v>
      </c>
      <c r="AF6" s="3" t="s">
        <v>76</v>
      </c>
      <c r="AG6" s="107"/>
      <c r="AH6" s="108"/>
      <c r="AI6" s="3" t="s">
        <v>18</v>
      </c>
      <c r="AJ6" s="56" t="s">
        <v>76</v>
      </c>
      <c r="AK6" s="15"/>
      <c r="AL6" s="15"/>
      <c r="AM6" s="15"/>
      <c r="AN6" s="15"/>
      <c r="AO6" s="15"/>
      <c r="AP6" s="15"/>
      <c r="AQ6" s="15"/>
    </row>
    <row r="7" spans="1:43" s="7" customFormat="1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5">
        <v>12</v>
      </c>
      <c r="M7" s="57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5">
        <v>20</v>
      </c>
      <c r="U7" s="57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5">
        <v>28</v>
      </c>
      <c r="AC7" s="57">
        <v>29</v>
      </c>
      <c r="AD7" s="5">
        <v>30</v>
      </c>
      <c r="AE7" s="5">
        <v>31</v>
      </c>
      <c r="AF7" s="5">
        <v>32</v>
      </c>
      <c r="AG7" s="5">
        <v>33</v>
      </c>
      <c r="AH7" s="5">
        <v>34</v>
      </c>
      <c r="AI7" s="5">
        <v>35</v>
      </c>
      <c r="AJ7" s="58">
        <v>36</v>
      </c>
      <c r="AK7" s="6"/>
      <c r="AL7" s="6"/>
      <c r="AM7" s="6"/>
      <c r="AN7" s="6"/>
      <c r="AO7" s="6"/>
      <c r="AP7" s="6"/>
      <c r="AQ7" s="6"/>
    </row>
    <row r="8" spans="1:38" s="1" customFormat="1" ht="20.25">
      <c r="A8" s="17" t="s">
        <v>40</v>
      </c>
      <c r="B8" s="18" t="s">
        <v>81</v>
      </c>
      <c r="C8" s="39"/>
      <c r="D8" s="39"/>
      <c r="E8" s="39"/>
      <c r="F8" s="39"/>
      <c r="G8" s="40"/>
      <c r="H8" s="67">
        <f>I8+J8</f>
        <v>2478</v>
      </c>
      <c r="I8" s="67">
        <f>M8+Q8+U8+Y8+AC8+AG8</f>
        <v>822</v>
      </c>
      <c r="J8" s="67">
        <f>K8+L8</f>
        <v>1656</v>
      </c>
      <c r="K8" s="67">
        <f>O8+S8+W8+AA8+AE8+AI8</f>
        <v>702</v>
      </c>
      <c r="L8" s="66">
        <f>P8+T8+X8+AB8+AF8+AJ8</f>
        <v>954</v>
      </c>
      <c r="M8" s="51">
        <f>M9+M19</f>
        <v>222</v>
      </c>
      <c r="N8" s="40">
        <f aca="true" t="shared" si="0" ref="N8:AJ8">N9+N19</f>
        <v>444</v>
      </c>
      <c r="O8" s="40">
        <f t="shared" si="0"/>
        <v>200</v>
      </c>
      <c r="P8" s="40">
        <f t="shared" si="0"/>
        <v>244</v>
      </c>
      <c r="Q8" s="40">
        <f t="shared" si="0"/>
        <v>288</v>
      </c>
      <c r="R8" s="40">
        <f t="shared" si="0"/>
        <v>574</v>
      </c>
      <c r="S8" s="40">
        <f t="shared" si="0"/>
        <v>262</v>
      </c>
      <c r="T8" s="68">
        <f t="shared" si="0"/>
        <v>312</v>
      </c>
      <c r="U8" s="51">
        <f t="shared" si="0"/>
        <v>132</v>
      </c>
      <c r="V8" s="40">
        <f t="shared" si="0"/>
        <v>267</v>
      </c>
      <c r="W8" s="40">
        <f t="shared" si="0"/>
        <v>108</v>
      </c>
      <c r="X8" s="40">
        <f t="shared" si="0"/>
        <v>159</v>
      </c>
      <c r="Y8" s="40">
        <f t="shared" si="0"/>
        <v>180</v>
      </c>
      <c r="Z8" s="40">
        <f t="shared" si="0"/>
        <v>371</v>
      </c>
      <c r="AA8" s="40">
        <f t="shared" si="0"/>
        <v>132</v>
      </c>
      <c r="AB8" s="68">
        <f t="shared" si="0"/>
        <v>239</v>
      </c>
      <c r="AC8" s="51">
        <f t="shared" si="0"/>
        <v>0</v>
      </c>
      <c r="AD8" s="40">
        <f t="shared" si="0"/>
        <v>0</v>
      </c>
      <c r="AE8" s="40">
        <f t="shared" si="0"/>
        <v>0</v>
      </c>
      <c r="AF8" s="40">
        <f t="shared" si="0"/>
        <v>0</v>
      </c>
      <c r="AG8" s="40">
        <f t="shared" si="0"/>
        <v>0</v>
      </c>
      <c r="AH8" s="40">
        <f t="shared" si="0"/>
        <v>0</v>
      </c>
      <c r="AI8" s="40">
        <f t="shared" si="0"/>
        <v>0</v>
      </c>
      <c r="AJ8" s="52">
        <f t="shared" si="0"/>
        <v>0</v>
      </c>
      <c r="AK8" s="2"/>
      <c r="AL8" s="2"/>
    </row>
    <row r="9" spans="1:38" s="1" customFormat="1" ht="31.5">
      <c r="A9" s="19" t="s">
        <v>41</v>
      </c>
      <c r="B9" s="20" t="s">
        <v>42</v>
      </c>
      <c r="C9" s="39"/>
      <c r="D9" s="39"/>
      <c r="E9" s="39"/>
      <c r="F9" s="39"/>
      <c r="G9" s="40"/>
      <c r="H9" s="67">
        <f aca="true" t="shared" si="1" ref="H9:H64">I9+J9</f>
        <v>1645</v>
      </c>
      <c r="I9" s="67">
        <f aca="true" t="shared" si="2" ref="I9:I64">M9+Q9+U9+Y9+AC9+AG9</f>
        <v>546</v>
      </c>
      <c r="J9" s="67">
        <f aca="true" t="shared" si="3" ref="J9:J64">K9+L9</f>
        <v>1099</v>
      </c>
      <c r="K9" s="67">
        <f aca="true" t="shared" si="4" ref="K9:K64">O9+S9+W9+AA9+AE9+AI9</f>
        <v>506</v>
      </c>
      <c r="L9" s="66">
        <f aca="true" t="shared" si="5" ref="L9:L64">P9+T9+X9+AB9+AF9+AJ9</f>
        <v>593</v>
      </c>
      <c r="M9" s="51">
        <f>M10+M11+M12+M13+M14+M15+M16+M17+M18</f>
        <v>163</v>
      </c>
      <c r="N9" s="40">
        <f aca="true" t="shared" si="6" ref="N9:AJ9">N10+N11+N12+N13+N14+N15+N16+N17+N18</f>
        <v>327</v>
      </c>
      <c r="O9" s="40">
        <f t="shared" si="6"/>
        <v>178</v>
      </c>
      <c r="P9" s="40">
        <f t="shared" si="6"/>
        <v>149</v>
      </c>
      <c r="Q9" s="40">
        <f t="shared" si="6"/>
        <v>195</v>
      </c>
      <c r="R9" s="40">
        <f t="shared" si="6"/>
        <v>388</v>
      </c>
      <c r="S9" s="40">
        <f t="shared" si="6"/>
        <v>175</v>
      </c>
      <c r="T9" s="68">
        <f t="shared" si="6"/>
        <v>213</v>
      </c>
      <c r="U9" s="51">
        <f t="shared" si="6"/>
        <v>77</v>
      </c>
      <c r="V9" s="40">
        <f t="shared" si="6"/>
        <v>156</v>
      </c>
      <c r="W9" s="40">
        <f t="shared" si="6"/>
        <v>67</v>
      </c>
      <c r="X9" s="40">
        <f t="shared" si="6"/>
        <v>89</v>
      </c>
      <c r="Y9" s="40">
        <f t="shared" si="6"/>
        <v>111</v>
      </c>
      <c r="Z9" s="40">
        <f t="shared" si="6"/>
        <v>228</v>
      </c>
      <c r="AA9" s="40">
        <f t="shared" si="6"/>
        <v>86</v>
      </c>
      <c r="AB9" s="68">
        <f t="shared" si="6"/>
        <v>142</v>
      </c>
      <c r="AC9" s="51">
        <f t="shared" si="6"/>
        <v>0</v>
      </c>
      <c r="AD9" s="40">
        <f t="shared" si="6"/>
        <v>0</v>
      </c>
      <c r="AE9" s="40">
        <f t="shared" si="6"/>
        <v>0</v>
      </c>
      <c r="AF9" s="40">
        <f t="shared" si="6"/>
        <v>0</v>
      </c>
      <c r="AG9" s="40">
        <f t="shared" si="6"/>
        <v>0</v>
      </c>
      <c r="AH9" s="40">
        <f t="shared" si="6"/>
        <v>0</v>
      </c>
      <c r="AI9" s="40">
        <f t="shared" si="6"/>
        <v>0</v>
      </c>
      <c r="AJ9" s="52">
        <f t="shared" si="6"/>
        <v>0</v>
      </c>
      <c r="AK9" s="2"/>
      <c r="AL9" s="2"/>
    </row>
    <row r="10" spans="1:38" s="1" customFormat="1" ht="20.25">
      <c r="A10" s="21" t="s">
        <v>43</v>
      </c>
      <c r="B10" s="22" t="s">
        <v>82</v>
      </c>
      <c r="C10" s="39">
        <v>4</v>
      </c>
      <c r="D10" s="39"/>
      <c r="E10" s="39"/>
      <c r="F10" s="39"/>
      <c r="G10" s="41"/>
      <c r="H10" s="67">
        <f t="shared" si="1"/>
        <v>117</v>
      </c>
      <c r="I10" s="67">
        <f t="shared" si="2"/>
        <v>39</v>
      </c>
      <c r="J10" s="67">
        <f t="shared" si="3"/>
        <v>78</v>
      </c>
      <c r="K10" s="67">
        <f t="shared" si="4"/>
        <v>0</v>
      </c>
      <c r="L10" s="66">
        <f t="shared" si="5"/>
        <v>78</v>
      </c>
      <c r="M10" s="59">
        <v>8</v>
      </c>
      <c r="N10" s="47">
        <v>17</v>
      </c>
      <c r="O10" s="39"/>
      <c r="P10" s="39">
        <v>17</v>
      </c>
      <c r="Q10" s="39">
        <v>12</v>
      </c>
      <c r="R10" s="47">
        <v>23</v>
      </c>
      <c r="S10" s="39"/>
      <c r="T10" s="72">
        <v>23</v>
      </c>
      <c r="U10" s="59">
        <v>8</v>
      </c>
      <c r="V10" s="47">
        <v>17</v>
      </c>
      <c r="W10" s="39"/>
      <c r="X10" s="39">
        <v>17</v>
      </c>
      <c r="Y10" s="39">
        <v>11</v>
      </c>
      <c r="Z10" s="47">
        <v>21</v>
      </c>
      <c r="AA10" s="39"/>
      <c r="AB10" s="72">
        <v>21</v>
      </c>
      <c r="AC10" s="59"/>
      <c r="AD10" s="47"/>
      <c r="AE10" s="39"/>
      <c r="AF10" s="39"/>
      <c r="AG10" s="39"/>
      <c r="AH10" s="47"/>
      <c r="AI10" s="39"/>
      <c r="AJ10" s="60"/>
      <c r="AK10" s="2"/>
      <c r="AL10" s="2"/>
    </row>
    <row r="11" spans="1:38" s="1" customFormat="1" ht="20.25">
      <c r="A11" s="21" t="s">
        <v>44</v>
      </c>
      <c r="B11" s="22" t="s">
        <v>45</v>
      </c>
      <c r="C11" s="42"/>
      <c r="D11" s="42"/>
      <c r="E11" s="42" t="s">
        <v>134</v>
      </c>
      <c r="F11" s="42"/>
      <c r="G11" s="40"/>
      <c r="H11" s="67">
        <f t="shared" si="1"/>
        <v>293</v>
      </c>
      <c r="I11" s="67">
        <f t="shared" si="2"/>
        <v>98</v>
      </c>
      <c r="J11" s="67">
        <f t="shared" si="3"/>
        <v>195</v>
      </c>
      <c r="K11" s="67">
        <f t="shared" si="4"/>
        <v>100</v>
      </c>
      <c r="L11" s="66">
        <f t="shared" si="5"/>
        <v>95</v>
      </c>
      <c r="M11" s="61">
        <v>26</v>
      </c>
      <c r="N11" s="47">
        <v>51</v>
      </c>
      <c r="O11" s="41">
        <v>23</v>
      </c>
      <c r="P11" s="41">
        <v>28</v>
      </c>
      <c r="Q11" s="41">
        <v>22</v>
      </c>
      <c r="R11" s="47">
        <v>45</v>
      </c>
      <c r="S11" s="41">
        <v>24</v>
      </c>
      <c r="T11" s="73">
        <v>21</v>
      </c>
      <c r="U11" s="61">
        <v>26</v>
      </c>
      <c r="V11" s="47">
        <v>51</v>
      </c>
      <c r="W11" s="41">
        <v>35</v>
      </c>
      <c r="X11" s="41">
        <v>16</v>
      </c>
      <c r="Y11" s="41">
        <v>24</v>
      </c>
      <c r="Z11" s="47">
        <v>48</v>
      </c>
      <c r="AA11" s="41">
        <v>18</v>
      </c>
      <c r="AB11" s="73">
        <v>30</v>
      </c>
      <c r="AC11" s="61"/>
      <c r="AD11" s="47"/>
      <c r="AE11" s="41"/>
      <c r="AF11" s="41"/>
      <c r="AG11" s="41"/>
      <c r="AH11" s="47"/>
      <c r="AI11" s="41"/>
      <c r="AJ11" s="62"/>
      <c r="AK11" s="2"/>
      <c r="AL11" s="2"/>
    </row>
    <row r="12" spans="1:38" s="1" customFormat="1" ht="20.25">
      <c r="A12" s="21" t="s">
        <v>46</v>
      </c>
      <c r="B12" s="22" t="s">
        <v>17</v>
      </c>
      <c r="C12" s="42"/>
      <c r="D12" s="42"/>
      <c r="E12" s="42" t="s">
        <v>135</v>
      </c>
      <c r="F12" s="42"/>
      <c r="G12" s="40"/>
      <c r="H12" s="67">
        <f t="shared" si="1"/>
        <v>234</v>
      </c>
      <c r="I12" s="67">
        <f t="shared" si="2"/>
        <v>78</v>
      </c>
      <c r="J12" s="67">
        <f t="shared" si="3"/>
        <v>156</v>
      </c>
      <c r="K12" s="67">
        <f t="shared" si="4"/>
        <v>0</v>
      </c>
      <c r="L12" s="66">
        <f t="shared" si="5"/>
        <v>156</v>
      </c>
      <c r="M12" s="61">
        <v>25</v>
      </c>
      <c r="N12" s="47">
        <v>51</v>
      </c>
      <c r="O12" s="41"/>
      <c r="P12" s="41">
        <v>51</v>
      </c>
      <c r="Q12" s="41">
        <v>53</v>
      </c>
      <c r="R12" s="47">
        <v>105</v>
      </c>
      <c r="S12" s="41"/>
      <c r="T12" s="73">
        <v>105</v>
      </c>
      <c r="U12" s="61"/>
      <c r="V12" s="47"/>
      <c r="W12" s="41"/>
      <c r="X12" s="41"/>
      <c r="Y12" s="41"/>
      <c r="Z12" s="47"/>
      <c r="AA12" s="41"/>
      <c r="AB12" s="73"/>
      <c r="AC12" s="61"/>
      <c r="AD12" s="47"/>
      <c r="AE12" s="41"/>
      <c r="AF12" s="41"/>
      <c r="AG12" s="41"/>
      <c r="AH12" s="47"/>
      <c r="AI12" s="41"/>
      <c r="AJ12" s="62"/>
      <c r="AK12" s="2"/>
      <c r="AL12" s="2"/>
    </row>
    <row r="13" spans="1:38" s="1" customFormat="1" ht="20.25">
      <c r="A13" s="21" t="s">
        <v>47</v>
      </c>
      <c r="B13" s="22" t="s">
        <v>20</v>
      </c>
      <c r="C13" s="42"/>
      <c r="D13" s="42"/>
      <c r="E13" s="42" t="s">
        <v>135</v>
      </c>
      <c r="F13" s="42"/>
      <c r="G13" s="40"/>
      <c r="H13" s="67">
        <f t="shared" si="1"/>
        <v>175</v>
      </c>
      <c r="I13" s="67">
        <f t="shared" si="2"/>
        <v>58</v>
      </c>
      <c r="J13" s="67">
        <f t="shared" si="3"/>
        <v>117</v>
      </c>
      <c r="K13" s="67">
        <f t="shared" si="4"/>
        <v>117</v>
      </c>
      <c r="L13" s="66">
        <f t="shared" si="5"/>
        <v>0</v>
      </c>
      <c r="M13" s="61">
        <v>25</v>
      </c>
      <c r="N13" s="47">
        <v>51</v>
      </c>
      <c r="O13" s="41">
        <v>51</v>
      </c>
      <c r="P13" s="41"/>
      <c r="Q13" s="41">
        <v>33</v>
      </c>
      <c r="R13" s="47">
        <v>66</v>
      </c>
      <c r="S13" s="41">
        <v>66</v>
      </c>
      <c r="T13" s="73"/>
      <c r="U13" s="61"/>
      <c r="V13" s="47"/>
      <c r="W13" s="41"/>
      <c r="X13" s="41"/>
      <c r="Y13" s="41"/>
      <c r="Z13" s="47"/>
      <c r="AA13" s="41"/>
      <c r="AB13" s="73"/>
      <c r="AC13" s="61"/>
      <c r="AD13" s="47"/>
      <c r="AE13" s="41"/>
      <c r="AF13" s="41"/>
      <c r="AG13" s="41"/>
      <c r="AH13" s="47"/>
      <c r="AI13" s="41"/>
      <c r="AJ13" s="62"/>
      <c r="AK13" s="2"/>
      <c r="AL13" s="2"/>
    </row>
    <row r="14" spans="1:38" s="1" customFormat="1" ht="20.25">
      <c r="A14" s="21" t="s">
        <v>48</v>
      </c>
      <c r="B14" s="22" t="s">
        <v>83</v>
      </c>
      <c r="C14" s="42"/>
      <c r="D14" s="42"/>
      <c r="E14" s="42" t="s">
        <v>135</v>
      </c>
      <c r="F14" s="42"/>
      <c r="G14" s="40"/>
      <c r="H14" s="67">
        <f t="shared" si="1"/>
        <v>117</v>
      </c>
      <c r="I14" s="67">
        <f t="shared" si="2"/>
        <v>39</v>
      </c>
      <c r="J14" s="67">
        <f t="shared" si="3"/>
        <v>78</v>
      </c>
      <c r="K14" s="67">
        <f t="shared" si="4"/>
        <v>72</v>
      </c>
      <c r="L14" s="66">
        <f t="shared" si="5"/>
        <v>6</v>
      </c>
      <c r="M14" s="61">
        <v>17</v>
      </c>
      <c r="N14" s="47">
        <v>34</v>
      </c>
      <c r="O14" s="41">
        <v>31</v>
      </c>
      <c r="P14" s="41">
        <v>3</v>
      </c>
      <c r="Q14" s="41">
        <v>22</v>
      </c>
      <c r="R14" s="47">
        <v>44</v>
      </c>
      <c r="S14" s="41">
        <v>41</v>
      </c>
      <c r="T14" s="73">
        <v>3</v>
      </c>
      <c r="U14" s="61"/>
      <c r="V14" s="47"/>
      <c r="W14" s="41"/>
      <c r="X14" s="41"/>
      <c r="Y14" s="41"/>
      <c r="Z14" s="47"/>
      <c r="AA14" s="41"/>
      <c r="AB14" s="73"/>
      <c r="AC14" s="61"/>
      <c r="AD14" s="47"/>
      <c r="AE14" s="41"/>
      <c r="AF14" s="41"/>
      <c r="AG14" s="41"/>
      <c r="AH14" s="47"/>
      <c r="AI14" s="41"/>
      <c r="AJ14" s="62"/>
      <c r="AK14" s="2"/>
      <c r="AL14" s="2"/>
    </row>
    <row r="15" spans="1:38" s="1" customFormat="1" ht="20.25">
      <c r="A15" s="21" t="s">
        <v>49</v>
      </c>
      <c r="B15" s="22" t="s">
        <v>84</v>
      </c>
      <c r="C15" s="39"/>
      <c r="D15" s="39"/>
      <c r="E15" s="39">
        <v>4</v>
      </c>
      <c r="F15" s="39"/>
      <c r="G15" s="41"/>
      <c r="H15" s="67">
        <f t="shared" si="1"/>
        <v>290</v>
      </c>
      <c r="I15" s="67">
        <f t="shared" si="2"/>
        <v>95</v>
      </c>
      <c r="J15" s="67">
        <f t="shared" si="3"/>
        <v>195</v>
      </c>
      <c r="K15" s="67">
        <f t="shared" si="4"/>
        <v>117</v>
      </c>
      <c r="L15" s="66">
        <f t="shared" si="5"/>
        <v>78</v>
      </c>
      <c r="M15" s="59">
        <v>29</v>
      </c>
      <c r="N15" s="47">
        <v>57</v>
      </c>
      <c r="O15" s="39">
        <v>39</v>
      </c>
      <c r="P15" s="39">
        <v>18</v>
      </c>
      <c r="Q15" s="39">
        <v>12</v>
      </c>
      <c r="R15" s="47">
        <v>23</v>
      </c>
      <c r="S15" s="39">
        <v>10</v>
      </c>
      <c r="T15" s="72">
        <v>13</v>
      </c>
      <c r="U15" s="59">
        <v>28</v>
      </c>
      <c r="V15" s="47">
        <v>57</v>
      </c>
      <c r="W15" s="39">
        <v>30</v>
      </c>
      <c r="X15" s="39">
        <v>27</v>
      </c>
      <c r="Y15" s="39">
        <v>26</v>
      </c>
      <c r="Z15" s="47">
        <v>58</v>
      </c>
      <c r="AA15" s="39">
        <v>38</v>
      </c>
      <c r="AB15" s="72">
        <v>20</v>
      </c>
      <c r="AC15" s="59"/>
      <c r="AD15" s="47"/>
      <c r="AE15" s="39"/>
      <c r="AF15" s="39"/>
      <c r="AG15" s="39"/>
      <c r="AH15" s="47"/>
      <c r="AI15" s="39"/>
      <c r="AJ15" s="60"/>
      <c r="AK15" s="2"/>
      <c r="AL15" s="2"/>
    </row>
    <row r="16" spans="1:38" s="1" customFormat="1" ht="20.25">
      <c r="A16" s="21" t="s">
        <v>50</v>
      </c>
      <c r="B16" s="22" t="s">
        <v>85</v>
      </c>
      <c r="C16" s="42"/>
      <c r="D16" s="42"/>
      <c r="E16" s="42"/>
      <c r="F16" s="42" t="s">
        <v>134</v>
      </c>
      <c r="G16" s="43"/>
      <c r="H16" s="67">
        <f t="shared" si="1"/>
        <v>58</v>
      </c>
      <c r="I16" s="67">
        <f t="shared" si="2"/>
        <v>19</v>
      </c>
      <c r="J16" s="67">
        <f t="shared" si="3"/>
        <v>39</v>
      </c>
      <c r="K16" s="67">
        <f t="shared" si="4"/>
        <v>30</v>
      </c>
      <c r="L16" s="66">
        <f t="shared" si="5"/>
        <v>9</v>
      </c>
      <c r="M16" s="61"/>
      <c r="N16" s="47"/>
      <c r="O16" s="41"/>
      <c r="P16" s="41"/>
      <c r="Q16" s="40"/>
      <c r="R16" s="47"/>
      <c r="S16" s="40"/>
      <c r="T16" s="68"/>
      <c r="U16" s="51"/>
      <c r="V16" s="47"/>
      <c r="W16" s="40"/>
      <c r="X16" s="40"/>
      <c r="Y16" s="40">
        <v>19</v>
      </c>
      <c r="Z16" s="47">
        <v>39</v>
      </c>
      <c r="AA16" s="40">
        <v>30</v>
      </c>
      <c r="AB16" s="68">
        <v>9</v>
      </c>
      <c r="AC16" s="51"/>
      <c r="AD16" s="47"/>
      <c r="AE16" s="40"/>
      <c r="AF16" s="40"/>
      <c r="AG16" s="40"/>
      <c r="AH16" s="47"/>
      <c r="AI16" s="40"/>
      <c r="AJ16" s="52"/>
      <c r="AK16" s="2"/>
      <c r="AL16" s="2"/>
    </row>
    <row r="17" spans="1:38" s="1" customFormat="1" ht="20.25">
      <c r="A17" s="21" t="s">
        <v>51</v>
      </c>
      <c r="B17" s="22" t="s">
        <v>22</v>
      </c>
      <c r="C17" s="42"/>
      <c r="D17" s="42"/>
      <c r="E17" s="42" t="s">
        <v>137</v>
      </c>
      <c r="F17" s="42" t="s">
        <v>134</v>
      </c>
      <c r="G17" s="43"/>
      <c r="H17" s="67">
        <f t="shared" si="1"/>
        <v>256</v>
      </c>
      <c r="I17" s="67">
        <f t="shared" si="2"/>
        <v>85</v>
      </c>
      <c r="J17" s="67">
        <f t="shared" si="3"/>
        <v>171</v>
      </c>
      <c r="K17" s="67">
        <v>4</v>
      </c>
      <c r="L17" s="66">
        <v>167</v>
      </c>
      <c r="M17" s="61">
        <v>16</v>
      </c>
      <c r="N17" s="47">
        <v>32</v>
      </c>
      <c r="O17" s="41">
        <v>2</v>
      </c>
      <c r="P17" s="41">
        <v>30</v>
      </c>
      <c r="Q17" s="40">
        <v>23</v>
      </c>
      <c r="R17" s="47">
        <v>46</v>
      </c>
      <c r="S17" s="40"/>
      <c r="T17" s="68">
        <v>46</v>
      </c>
      <c r="U17" s="51">
        <v>15</v>
      </c>
      <c r="V17" s="47">
        <v>31</v>
      </c>
      <c r="W17" s="40">
        <v>2</v>
      </c>
      <c r="X17" s="40">
        <v>29</v>
      </c>
      <c r="Y17" s="40">
        <v>31</v>
      </c>
      <c r="Z17" s="47">
        <v>62</v>
      </c>
      <c r="AA17" s="40"/>
      <c r="AB17" s="68">
        <v>62</v>
      </c>
      <c r="AC17" s="51"/>
      <c r="AD17" s="47"/>
      <c r="AE17" s="40"/>
      <c r="AF17" s="40"/>
      <c r="AG17" s="40"/>
      <c r="AH17" s="47"/>
      <c r="AI17" s="40"/>
      <c r="AJ17" s="52"/>
      <c r="AK17" s="2"/>
      <c r="AL17" s="2"/>
    </row>
    <row r="18" spans="1:38" s="1" customFormat="1" ht="20.25">
      <c r="A18" s="21" t="s">
        <v>52</v>
      </c>
      <c r="B18" s="22" t="s">
        <v>53</v>
      </c>
      <c r="C18" s="40"/>
      <c r="D18" s="40"/>
      <c r="E18" s="40">
        <v>2</v>
      </c>
      <c r="F18" s="40"/>
      <c r="G18" s="43"/>
      <c r="H18" s="67">
        <f t="shared" si="1"/>
        <v>105</v>
      </c>
      <c r="I18" s="67">
        <f t="shared" si="2"/>
        <v>35</v>
      </c>
      <c r="J18" s="67">
        <f t="shared" si="3"/>
        <v>70</v>
      </c>
      <c r="K18" s="67">
        <f t="shared" si="4"/>
        <v>66</v>
      </c>
      <c r="L18" s="66">
        <f t="shared" si="5"/>
        <v>4</v>
      </c>
      <c r="M18" s="59">
        <v>17</v>
      </c>
      <c r="N18" s="47">
        <v>34</v>
      </c>
      <c r="O18" s="39">
        <v>32</v>
      </c>
      <c r="P18" s="39">
        <v>2</v>
      </c>
      <c r="Q18" s="40">
        <v>18</v>
      </c>
      <c r="R18" s="47">
        <v>36</v>
      </c>
      <c r="S18" s="40">
        <v>34</v>
      </c>
      <c r="T18" s="68">
        <v>2</v>
      </c>
      <c r="U18" s="51"/>
      <c r="V18" s="47"/>
      <c r="W18" s="40"/>
      <c r="X18" s="40"/>
      <c r="Y18" s="40"/>
      <c r="Z18" s="47"/>
      <c r="AA18" s="40"/>
      <c r="AB18" s="68"/>
      <c r="AC18" s="51"/>
      <c r="AD18" s="47"/>
      <c r="AE18" s="40"/>
      <c r="AF18" s="40"/>
      <c r="AG18" s="40"/>
      <c r="AH18" s="47"/>
      <c r="AI18" s="40"/>
      <c r="AJ18" s="52"/>
      <c r="AK18" s="2"/>
      <c r="AL18" s="2"/>
    </row>
    <row r="19" spans="1:38" s="1" customFormat="1" ht="31.5">
      <c r="A19" s="19" t="s">
        <v>54</v>
      </c>
      <c r="B19" s="23" t="s">
        <v>55</v>
      </c>
      <c r="C19" s="39"/>
      <c r="D19" s="39"/>
      <c r="E19" s="39"/>
      <c r="F19" s="39"/>
      <c r="G19" s="43"/>
      <c r="H19" s="67">
        <f t="shared" si="1"/>
        <v>833</v>
      </c>
      <c r="I19" s="67">
        <f t="shared" si="2"/>
        <v>276</v>
      </c>
      <c r="J19" s="67">
        <f t="shared" si="3"/>
        <v>557</v>
      </c>
      <c r="K19" s="67">
        <f t="shared" si="4"/>
        <v>196</v>
      </c>
      <c r="L19" s="66">
        <f t="shared" si="5"/>
        <v>361</v>
      </c>
      <c r="M19" s="59">
        <f>M20+M21+M22+M23</f>
        <v>59</v>
      </c>
      <c r="N19" s="39">
        <f aca="true" t="shared" si="7" ref="N19:AJ19">N20+N21+N22+N23</f>
        <v>117</v>
      </c>
      <c r="O19" s="39">
        <f t="shared" si="7"/>
        <v>22</v>
      </c>
      <c r="P19" s="39">
        <f t="shared" si="7"/>
        <v>95</v>
      </c>
      <c r="Q19" s="39">
        <f t="shared" si="7"/>
        <v>93</v>
      </c>
      <c r="R19" s="39">
        <f t="shared" si="7"/>
        <v>186</v>
      </c>
      <c r="S19" s="39">
        <f t="shared" si="7"/>
        <v>87</v>
      </c>
      <c r="T19" s="72">
        <f t="shared" si="7"/>
        <v>99</v>
      </c>
      <c r="U19" s="59">
        <f t="shared" si="7"/>
        <v>55</v>
      </c>
      <c r="V19" s="39">
        <f t="shared" si="7"/>
        <v>111</v>
      </c>
      <c r="W19" s="39">
        <f t="shared" si="7"/>
        <v>41</v>
      </c>
      <c r="X19" s="39">
        <f t="shared" si="7"/>
        <v>70</v>
      </c>
      <c r="Y19" s="39">
        <f t="shared" si="7"/>
        <v>69</v>
      </c>
      <c r="Z19" s="39">
        <f t="shared" si="7"/>
        <v>143</v>
      </c>
      <c r="AA19" s="39">
        <f t="shared" si="7"/>
        <v>46</v>
      </c>
      <c r="AB19" s="72">
        <f t="shared" si="7"/>
        <v>97</v>
      </c>
      <c r="AC19" s="59">
        <f t="shared" si="7"/>
        <v>0</v>
      </c>
      <c r="AD19" s="39">
        <f t="shared" si="7"/>
        <v>0</v>
      </c>
      <c r="AE19" s="39">
        <f t="shared" si="7"/>
        <v>0</v>
      </c>
      <c r="AF19" s="39">
        <f t="shared" si="7"/>
        <v>0</v>
      </c>
      <c r="AG19" s="39">
        <f t="shared" si="7"/>
        <v>0</v>
      </c>
      <c r="AH19" s="39">
        <f t="shared" si="7"/>
        <v>0</v>
      </c>
      <c r="AI19" s="39">
        <f t="shared" si="7"/>
        <v>0</v>
      </c>
      <c r="AJ19" s="60">
        <f t="shared" si="7"/>
        <v>0</v>
      </c>
      <c r="AK19" s="2"/>
      <c r="AL19" s="2"/>
    </row>
    <row r="20" spans="1:38" s="1" customFormat="1" ht="20.25">
      <c r="A20" s="24" t="s">
        <v>56</v>
      </c>
      <c r="B20" s="17" t="s">
        <v>19</v>
      </c>
      <c r="C20" s="42" t="s">
        <v>134</v>
      </c>
      <c r="D20" s="42"/>
      <c r="E20" s="42"/>
      <c r="F20" s="42"/>
      <c r="G20" s="40"/>
      <c r="H20" s="67">
        <f t="shared" si="1"/>
        <v>409</v>
      </c>
      <c r="I20" s="67">
        <f t="shared" si="2"/>
        <v>136</v>
      </c>
      <c r="J20" s="67">
        <f t="shared" si="3"/>
        <v>273</v>
      </c>
      <c r="K20" s="67">
        <f t="shared" si="4"/>
        <v>10</v>
      </c>
      <c r="L20" s="66">
        <f t="shared" si="5"/>
        <v>263</v>
      </c>
      <c r="M20" s="61">
        <v>35</v>
      </c>
      <c r="N20" s="47">
        <v>68</v>
      </c>
      <c r="O20" s="41">
        <v>3</v>
      </c>
      <c r="P20" s="41">
        <v>65</v>
      </c>
      <c r="Q20" s="41">
        <v>30</v>
      </c>
      <c r="R20" s="47">
        <v>61</v>
      </c>
      <c r="S20" s="41">
        <v>2</v>
      </c>
      <c r="T20" s="73">
        <v>59</v>
      </c>
      <c r="U20" s="61">
        <v>30</v>
      </c>
      <c r="V20" s="47">
        <v>60</v>
      </c>
      <c r="W20" s="41">
        <v>3</v>
      </c>
      <c r="X20" s="41">
        <v>57</v>
      </c>
      <c r="Y20" s="41">
        <v>41</v>
      </c>
      <c r="Z20" s="47">
        <v>84</v>
      </c>
      <c r="AA20" s="41">
        <v>2</v>
      </c>
      <c r="AB20" s="73">
        <v>82</v>
      </c>
      <c r="AC20" s="63"/>
      <c r="AD20" s="47"/>
      <c r="AE20" s="43"/>
      <c r="AF20" s="43"/>
      <c r="AG20" s="41"/>
      <c r="AH20" s="47"/>
      <c r="AI20" s="41"/>
      <c r="AJ20" s="62"/>
      <c r="AK20" s="2"/>
      <c r="AL20" s="2"/>
    </row>
    <row r="21" spans="1:38" s="1" customFormat="1" ht="20.25">
      <c r="A21" s="21" t="s">
        <v>56</v>
      </c>
      <c r="B21" s="22" t="s">
        <v>86</v>
      </c>
      <c r="C21" s="42"/>
      <c r="D21" s="42"/>
      <c r="E21" s="42" t="s">
        <v>134</v>
      </c>
      <c r="F21" s="42"/>
      <c r="G21" s="40"/>
      <c r="H21" s="67">
        <f t="shared" si="1"/>
        <v>139</v>
      </c>
      <c r="I21" s="67">
        <f t="shared" si="2"/>
        <v>45</v>
      </c>
      <c r="J21" s="67">
        <f t="shared" si="3"/>
        <v>94</v>
      </c>
      <c r="K21" s="67">
        <f t="shared" si="4"/>
        <v>80</v>
      </c>
      <c r="L21" s="66">
        <f t="shared" si="5"/>
        <v>14</v>
      </c>
      <c r="M21" s="61"/>
      <c r="N21" s="47"/>
      <c r="O21" s="41"/>
      <c r="P21" s="41"/>
      <c r="Q21" s="41">
        <v>21</v>
      </c>
      <c r="R21" s="47">
        <v>42</v>
      </c>
      <c r="S21" s="41">
        <v>36</v>
      </c>
      <c r="T21" s="73">
        <v>6</v>
      </c>
      <c r="U21" s="61">
        <v>17</v>
      </c>
      <c r="V21" s="47">
        <v>34</v>
      </c>
      <c r="W21" s="41">
        <v>28</v>
      </c>
      <c r="X21" s="41">
        <v>6</v>
      </c>
      <c r="Y21" s="41">
        <v>7</v>
      </c>
      <c r="Z21" s="47">
        <v>18</v>
      </c>
      <c r="AA21" s="41">
        <v>16</v>
      </c>
      <c r="AB21" s="73">
        <v>2</v>
      </c>
      <c r="AC21" s="63"/>
      <c r="AD21" s="47"/>
      <c r="AE21" s="43"/>
      <c r="AF21" s="43"/>
      <c r="AG21" s="41"/>
      <c r="AH21" s="47"/>
      <c r="AI21" s="41"/>
      <c r="AJ21" s="62"/>
      <c r="AK21" s="2"/>
      <c r="AL21" s="2"/>
    </row>
    <row r="22" spans="1:38" s="1" customFormat="1" ht="20.25">
      <c r="A22" s="21" t="s">
        <v>87</v>
      </c>
      <c r="B22" s="22" t="s">
        <v>57</v>
      </c>
      <c r="C22" s="42"/>
      <c r="D22" s="42"/>
      <c r="E22" s="42" t="s">
        <v>135</v>
      </c>
      <c r="F22" s="42"/>
      <c r="G22" s="40"/>
      <c r="H22" s="67">
        <f t="shared" si="1"/>
        <v>135</v>
      </c>
      <c r="I22" s="67">
        <f t="shared" si="2"/>
        <v>45</v>
      </c>
      <c r="J22" s="67">
        <f t="shared" si="3"/>
        <v>90</v>
      </c>
      <c r="K22" s="67">
        <f t="shared" si="4"/>
        <v>36</v>
      </c>
      <c r="L22" s="66">
        <f t="shared" si="5"/>
        <v>54</v>
      </c>
      <c r="M22" s="61">
        <v>24</v>
      </c>
      <c r="N22" s="47">
        <v>49</v>
      </c>
      <c r="O22" s="41">
        <v>19</v>
      </c>
      <c r="P22" s="41">
        <v>30</v>
      </c>
      <c r="Q22" s="41">
        <v>21</v>
      </c>
      <c r="R22" s="47">
        <v>41</v>
      </c>
      <c r="S22" s="41">
        <v>17</v>
      </c>
      <c r="T22" s="73">
        <v>24</v>
      </c>
      <c r="U22" s="61"/>
      <c r="V22" s="47"/>
      <c r="W22" s="41"/>
      <c r="X22" s="41"/>
      <c r="Y22" s="41"/>
      <c r="Z22" s="47"/>
      <c r="AA22" s="41"/>
      <c r="AB22" s="73"/>
      <c r="AC22" s="63"/>
      <c r="AD22" s="47"/>
      <c r="AE22" s="43"/>
      <c r="AF22" s="43"/>
      <c r="AG22" s="41"/>
      <c r="AH22" s="47"/>
      <c r="AI22" s="41"/>
      <c r="AJ22" s="62"/>
      <c r="AK22" s="2"/>
      <c r="AL22" s="2"/>
    </row>
    <row r="23" spans="1:38" s="1" customFormat="1" ht="20.25">
      <c r="A23" s="21" t="s">
        <v>88</v>
      </c>
      <c r="B23" s="22" t="s">
        <v>89</v>
      </c>
      <c r="C23" s="42" t="s">
        <v>134</v>
      </c>
      <c r="D23" s="42"/>
      <c r="E23" s="42"/>
      <c r="F23" s="42"/>
      <c r="G23" s="40"/>
      <c r="H23" s="67">
        <f t="shared" si="1"/>
        <v>150</v>
      </c>
      <c r="I23" s="67">
        <f t="shared" si="2"/>
        <v>50</v>
      </c>
      <c r="J23" s="67">
        <f t="shared" si="3"/>
        <v>100</v>
      </c>
      <c r="K23" s="67">
        <f t="shared" si="4"/>
        <v>70</v>
      </c>
      <c r="L23" s="66">
        <f t="shared" si="5"/>
        <v>30</v>
      </c>
      <c r="M23" s="61"/>
      <c r="N23" s="47"/>
      <c r="O23" s="41"/>
      <c r="P23" s="41"/>
      <c r="Q23" s="41">
        <v>21</v>
      </c>
      <c r="R23" s="47">
        <v>42</v>
      </c>
      <c r="S23" s="41">
        <v>32</v>
      </c>
      <c r="T23" s="73">
        <v>10</v>
      </c>
      <c r="U23" s="61">
        <v>8</v>
      </c>
      <c r="V23" s="47">
        <v>17</v>
      </c>
      <c r="W23" s="41">
        <v>10</v>
      </c>
      <c r="X23" s="41">
        <v>7</v>
      </c>
      <c r="Y23" s="41">
        <v>21</v>
      </c>
      <c r="Z23" s="47">
        <v>41</v>
      </c>
      <c r="AA23" s="41">
        <v>28</v>
      </c>
      <c r="AB23" s="73">
        <v>13</v>
      </c>
      <c r="AC23" s="63"/>
      <c r="AD23" s="47"/>
      <c r="AE23" s="43"/>
      <c r="AF23" s="43"/>
      <c r="AG23" s="41"/>
      <c r="AH23" s="47"/>
      <c r="AI23" s="41"/>
      <c r="AJ23" s="62"/>
      <c r="AK23" s="2"/>
      <c r="AL23" s="2"/>
    </row>
    <row r="24" spans="1:38" s="1" customFormat="1" ht="20.25">
      <c r="A24" s="25" t="s">
        <v>27</v>
      </c>
      <c r="B24" s="26" t="s">
        <v>58</v>
      </c>
      <c r="C24" s="42"/>
      <c r="D24" s="42"/>
      <c r="E24" s="42"/>
      <c r="F24" s="42"/>
      <c r="G24" s="40"/>
      <c r="H24" s="67">
        <f t="shared" si="1"/>
        <v>486</v>
      </c>
      <c r="I24" s="67">
        <f t="shared" si="2"/>
        <v>162</v>
      </c>
      <c r="J24" s="67">
        <f t="shared" si="3"/>
        <v>324</v>
      </c>
      <c r="K24" s="67">
        <f t="shared" si="4"/>
        <v>126</v>
      </c>
      <c r="L24" s="66">
        <f t="shared" si="5"/>
        <v>198</v>
      </c>
      <c r="M24" s="61">
        <f>M25+M26+M27+M28+M29</f>
        <v>71</v>
      </c>
      <c r="N24" s="41">
        <f aca="true" t="shared" si="8" ref="N24:AJ24">N25+N26+N27+N28+N29</f>
        <v>142</v>
      </c>
      <c r="O24" s="41">
        <f t="shared" si="8"/>
        <v>46</v>
      </c>
      <c r="P24" s="41">
        <f t="shared" si="8"/>
        <v>96</v>
      </c>
      <c r="Q24" s="41">
        <f t="shared" si="8"/>
        <v>44</v>
      </c>
      <c r="R24" s="41">
        <f t="shared" si="8"/>
        <v>88</v>
      </c>
      <c r="S24" s="41">
        <f t="shared" si="8"/>
        <v>27</v>
      </c>
      <c r="T24" s="73">
        <f t="shared" si="8"/>
        <v>61</v>
      </c>
      <c r="U24" s="61">
        <f t="shared" si="8"/>
        <v>16</v>
      </c>
      <c r="V24" s="41">
        <f t="shared" si="8"/>
        <v>33</v>
      </c>
      <c r="W24" s="41">
        <f t="shared" si="8"/>
        <v>33</v>
      </c>
      <c r="X24" s="41">
        <f t="shared" si="8"/>
        <v>0</v>
      </c>
      <c r="Y24" s="41">
        <f t="shared" si="8"/>
        <v>18</v>
      </c>
      <c r="Z24" s="41">
        <f t="shared" si="8"/>
        <v>35</v>
      </c>
      <c r="AA24" s="41">
        <f t="shared" si="8"/>
        <v>0</v>
      </c>
      <c r="AB24" s="73">
        <f t="shared" si="8"/>
        <v>35</v>
      </c>
      <c r="AC24" s="61">
        <f t="shared" si="8"/>
        <v>13</v>
      </c>
      <c r="AD24" s="41">
        <f t="shared" si="8"/>
        <v>26</v>
      </c>
      <c r="AE24" s="41">
        <f t="shared" si="8"/>
        <v>20</v>
      </c>
      <c r="AF24" s="41">
        <f t="shared" si="8"/>
        <v>6</v>
      </c>
      <c r="AG24" s="41">
        <f t="shared" si="8"/>
        <v>0</v>
      </c>
      <c r="AH24" s="41">
        <f t="shared" si="8"/>
        <v>0</v>
      </c>
      <c r="AI24" s="41">
        <f t="shared" si="8"/>
        <v>0</v>
      </c>
      <c r="AJ24" s="62">
        <f t="shared" si="8"/>
        <v>0</v>
      </c>
      <c r="AK24" s="2"/>
      <c r="AL24" s="2"/>
    </row>
    <row r="25" spans="1:38" s="1" customFormat="1" ht="31.5">
      <c r="A25" s="21" t="s">
        <v>90</v>
      </c>
      <c r="B25" s="27" t="s">
        <v>91</v>
      </c>
      <c r="C25" s="42"/>
      <c r="D25" s="42"/>
      <c r="E25" s="42" t="s">
        <v>138</v>
      </c>
      <c r="F25" s="42"/>
      <c r="G25" s="40"/>
      <c r="H25" s="67">
        <f t="shared" si="1"/>
        <v>60</v>
      </c>
      <c r="I25" s="67">
        <f t="shared" si="2"/>
        <v>20</v>
      </c>
      <c r="J25" s="67">
        <f t="shared" si="3"/>
        <v>40</v>
      </c>
      <c r="K25" s="67">
        <f t="shared" si="4"/>
        <v>12</v>
      </c>
      <c r="L25" s="66">
        <f t="shared" si="5"/>
        <v>28</v>
      </c>
      <c r="M25" s="61">
        <v>20</v>
      </c>
      <c r="N25" s="47">
        <v>40</v>
      </c>
      <c r="O25" s="41">
        <v>12</v>
      </c>
      <c r="P25" s="41">
        <v>28</v>
      </c>
      <c r="Q25" s="41"/>
      <c r="R25" s="47"/>
      <c r="S25" s="41"/>
      <c r="T25" s="73"/>
      <c r="U25" s="61"/>
      <c r="V25" s="47"/>
      <c r="W25" s="41"/>
      <c r="X25" s="41"/>
      <c r="Y25" s="41"/>
      <c r="Z25" s="47"/>
      <c r="AA25" s="41"/>
      <c r="AB25" s="73"/>
      <c r="AC25" s="63"/>
      <c r="AD25" s="47"/>
      <c r="AE25" s="43"/>
      <c r="AF25" s="43"/>
      <c r="AG25" s="41"/>
      <c r="AH25" s="47"/>
      <c r="AI25" s="41"/>
      <c r="AJ25" s="62"/>
      <c r="AK25" s="2"/>
      <c r="AL25" s="2"/>
    </row>
    <row r="26" spans="1:38" s="1" customFormat="1" ht="47.25">
      <c r="A26" s="21" t="s">
        <v>92</v>
      </c>
      <c r="B26" s="27" t="s">
        <v>93</v>
      </c>
      <c r="C26" s="42"/>
      <c r="D26" s="42"/>
      <c r="E26" s="42" t="s">
        <v>135</v>
      </c>
      <c r="F26" s="42"/>
      <c r="G26" s="40"/>
      <c r="H26" s="67">
        <f t="shared" si="1"/>
        <v>105</v>
      </c>
      <c r="I26" s="67">
        <f t="shared" si="2"/>
        <v>35</v>
      </c>
      <c r="J26" s="67">
        <f t="shared" si="3"/>
        <v>70</v>
      </c>
      <c r="K26" s="67">
        <f t="shared" si="4"/>
        <v>21</v>
      </c>
      <c r="L26" s="66">
        <f t="shared" si="5"/>
        <v>49</v>
      </c>
      <c r="M26" s="61">
        <v>17</v>
      </c>
      <c r="N26" s="47">
        <v>34</v>
      </c>
      <c r="O26" s="41">
        <v>11</v>
      </c>
      <c r="P26" s="41">
        <v>23</v>
      </c>
      <c r="Q26" s="41">
        <v>18</v>
      </c>
      <c r="R26" s="47">
        <v>36</v>
      </c>
      <c r="S26" s="41">
        <v>10</v>
      </c>
      <c r="T26" s="73">
        <v>26</v>
      </c>
      <c r="U26" s="61"/>
      <c r="V26" s="47"/>
      <c r="W26" s="41"/>
      <c r="X26" s="41"/>
      <c r="Y26" s="41"/>
      <c r="Z26" s="47"/>
      <c r="AA26" s="41"/>
      <c r="AB26" s="73"/>
      <c r="AC26" s="61"/>
      <c r="AD26" s="47"/>
      <c r="AE26" s="41"/>
      <c r="AF26" s="41"/>
      <c r="AG26" s="41"/>
      <c r="AH26" s="47"/>
      <c r="AI26" s="41"/>
      <c r="AJ26" s="62"/>
      <c r="AK26" s="28"/>
      <c r="AL26" s="2"/>
    </row>
    <row r="27" spans="1:38" s="1" customFormat="1" ht="31.5">
      <c r="A27" s="21" t="s">
        <v>94</v>
      </c>
      <c r="B27" s="27" t="s">
        <v>95</v>
      </c>
      <c r="C27" s="42" t="s">
        <v>135</v>
      </c>
      <c r="D27" s="42"/>
      <c r="E27" s="42"/>
      <c r="F27" s="42"/>
      <c r="G27" s="40"/>
      <c r="H27" s="67">
        <f t="shared" si="1"/>
        <v>180</v>
      </c>
      <c r="I27" s="67">
        <f t="shared" si="2"/>
        <v>60</v>
      </c>
      <c r="J27" s="67">
        <f t="shared" si="3"/>
        <v>120</v>
      </c>
      <c r="K27" s="67">
        <f t="shared" si="4"/>
        <v>40</v>
      </c>
      <c r="L27" s="66">
        <f t="shared" si="5"/>
        <v>80</v>
      </c>
      <c r="M27" s="61">
        <v>34</v>
      </c>
      <c r="N27" s="47">
        <v>68</v>
      </c>
      <c r="O27" s="41">
        <v>23</v>
      </c>
      <c r="P27" s="41">
        <v>45</v>
      </c>
      <c r="Q27" s="41">
        <v>26</v>
      </c>
      <c r="R27" s="47">
        <v>52</v>
      </c>
      <c r="S27" s="41">
        <v>17</v>
      </c>
      <c r="T27" s="73">
        <v>35</v>
      </c>
      <c r="U27" s="61"/>
      <c r="V27" s="47"/>
      <c r="W27" s="41"/>
      <c r="X27" s="41"/>
      <c r="Y27" s="41"/>
      <c r="Z27" s="47"/>
      <c r="AA27" s="41"/>
      <c r="AB27" s="73"/>
      <c r="AC27" s="61"/>
      <c r="AD27" s="47"/>
      <c r="AE27" s="41"/>
      <c r="AF27" s="41"/>
      <c r="AG27" s="41"/>
      <c r="AH27" s="47"/>
      <c r="AI27" s="41"/>
      <c r="AJ27" s="62"/>
      <c r="AK27" s="2"/>
      <c r="AL27" s="2"/>
    </row>
    <row r="28" spans="1:38" s="1" customFormat="1" ht="31.5">
      <c r="A28" s="21" t="s">
        <v>96</v>
      </c>
      <c r="B28" s="27" t="s">
        <v>97</v>
      </c>
      <c r="C28" s="42"/>
      <c r="D28" s="42"/>
      <c r="E28" s="42"/>
      <c r="F28" s="42"/>
      <c r="G28" s="40"/>
      <c r="H28" s="67">
        <f t="shared" si="1"/>
        <v>39</v>
      </c>
      <c r="I28" s="67">
        <f t="shared" si="2"/>
        <v>13</v>
      </c>
      <c r="J28" s="67">
        <f t="shared" si="3"/>
        <v>26</v>
      </c>
      <c r="K28" s="67">
        <f t="shared" si="4"/>
        <v>20</v>
      </c>
      <c r="L28" s="66">
        <f t="shared" si="5"/>
        <v>6</v>
      </c>
      <c r="M28" s="61"/>
      <c r="N28" s="47"/>
      <c r="O28" s="41"/>
      <c r="P28" s="41"/>
      <c r="Q28" s="41"/>
      <c r="R28" s="47"/>
      <c r="S28" s="41"/>
      <c r="T28" s="73"/>
      <c r="U28" s="61"/>
      <c r="V28" s="47"/>
      <c r="W28" s="41"/>
      <c r="X28" s="41"/>
      <c r="Y28" s="41"/>
      <c r="Z28" s="47"/>
      <c r="AA28" s="41"/>
      <c r="AB28" s="73"/>
      <c r="AC28" s="61">
        <v>13</v>
      </c>
      <c r="AD28" s="47">
        <v>26</v>
      </c>
      <c r="AE28" s="41">
        <v>20</v>
      </c>
      <c r="AF28" s="41">
        <v>6</v>
      </c>
      <c r="AG28" s="41"/>
      <c r="AH28" s="47"/>
      <c r="AI28" s="41"/>
      <c r="AJ28" s="62"/>
      <c r="AK28" s="2"/>
      <c r="AL28" s="2"/>
    </row>
    <row r="29" spans="1:38" s="1" customFormat="1" ht="20.25">
      <c r="A29" s="21" t="s">
        <v>98</v>
      </c>
      <c r="B29" s="27" t="s">
        <v>23</v>
      </c>
      <c r="C29" s="42"/>
      <c r="D29" s="42"/>
      <c r="E29" s="42" t="s">
        <v>134</v>
      </c>
      <c r="F29" s="42"/>
      <c r="G29" s="40"/>
      <c r="H29" s="67">
        <f t="shared" si="1"/>
        <v>102</v>
      </c>
      <c r="I29" s="67">
        <f t="shared" si="2"/>
        <v>34</v>
      </c>
      <c r="J29" s="67">
        <f t="shared" si="3"/>
        <v>68</v>
      </c>
      <c r="K29" s="67">
        <f t="shared" si="4"/>
        <v>33</v>
      </c>
      <c r="L29" s="66">
        <f t="shared" si="5"/>
        <v>35</v>
      </c>
      <c r="M29" s="61"/>
      <c r="N29" s="47"/>
      <c r="O29" s="41"/>
      <c r="P29" s="41"/>
      <c r="Q29" s="41"/>
      <c r="R29" s="47"/>
      <c r="S29" s="41"/>
      <c r="T29" s="73"/>
      <c r="U29" s="61">
        <v>16</v>
      </c>
      <c r="V29" s="47">
        <v>33</v>
      </c>
      <c r="W29" s="41">
        <v>33</v>
      </c>
      <c r="X29" s="41"/>
      <c r="Y29" s="41">
        <v>18</v>
      </c>
      <c r="Z29" s="47">
        <v>35</v>
      </c>
      <c r="AA29" s="41"/>
      <c r="AB29" s="73">
        <v>35</v>
      </c>
      <c r="AC29" s="61"/>
      <c r="AD29" s="47"/>
      <c r="AE29" s="41"/>
      <c r="AF29" s="41"/>
      <c r="AG29" s="41"/>
      <c r="AH29" s="47"/>
      <c r="AI29" s="41"/>
      <c r="AJ29" s="62"/>
      <c r="AK29" s="2"/>
      <c r="AL29" s="2"/>
    </row>
    <row r="30" spans="1:38" s="1" customFormat="1" ht="20.25">
      <c r="A30" s="25" t="s">
        <v>28</v>
      </c>
      <c r="B30" s="26" t="s">
        <v>59</v>
      </c>
      <c r="C30" s="42"/>
      <c r="D30" s="42"/>
      <c r="E30" s="42"/>
      <c r="F30" s="42"/>
      <c r="G30" s="40"/>
      <c r="H30" s="67">
        <f t="shared" si="1"/>
        <v>1086</v>
      </c>
      <c r="I30" s="67">
        <f t="shared" si="2"/>
        <v>366</v>
      </c>
      <c r="J30" s="67">
        <f t="shared" si="3"/>
        <v>720</v>
      </c>
      <c r="K30" s="67">
        <f t="shared" si="4"/>
        <v>261</v>
      </c>
      <c r="L30" s="66">
        <f t="shared" si="5"/>
        <v>459</v>
      </c>
      <c r="M30" s="61">
        <f>M33+M37+M41+M45+M49+M53+M57+M61+M64</f>
        <v>13</v>
      </c>
      <c r="N30" s="41">
        <f aca="true" t="shared" si="9" ref="N30:AJ30">N33+N37+N41+N45+N49+N53+N57+N61+N64</f>
        <v>26</v>
      </c>
      <c r="O30" s="41">
        <f t="shared" si="9"/>
        <v>17</v>
      </c>
      <c r="P30" s="41">
        <f t="shared" si="9"/>
        <v>9</v>
      </c>
      <c r="Q30" s="41">
        <f t="shared" si="9"/>
        <v>23</v>
      </c>
      <c r="R30" s="41">
        <f t="shared" si="9"/>
        <v>46</v>
      </c>
      <c r="S30" s="41">
        <f t="shared" si="9"/>
        <v>15</v>
      </c>
      <c r="T30" s="73">
        <f t="shared" si="9"/>
        <v>31</v>
      </c>
      <c r="U30" s="61">
        <f t="shared" si="9"/>
        <v>33</v>
      </c>
      <c r="V30" s="41">
        <f t="shared" si="9"/>
        <v>66</v>
      </c>
      <c r="W30" s="41">
        <f t="shared" si="9"/>
        <v>14</v>
      </c>
      <c r="X30" s="41">
        <f t="shared" si="9"/>
        <v>52</v>
      </c>
      <c r="Y30" s="41">
        <f t="shared" si="9"/>
        <v>68</v>
      </c>
      <c r="Z30" s="41">
        <f t="shared" si="9"/>
        <v>154</v>
      </c>
      <c r="AA30" s="41">
        <f t="shared" si="9"/>
        <v>48</v>
      </c>
      <c r="AB30" s="73">
        <f t="shared" si="9"/>
        <v>106</v>
      </c>
      <c r="AC30" s="61">
        <f t="shared" si="9"/>
        <v>122</v>
      </c>
      <c r="AD30" s="41">
        <f t="shared" si="9"/>
        <v>209</v>
      </c>
      <c r="AE30" s="41">
        <f t="shared" si="9"/>
        <v>79</v>
      </c>
      <c r="AF30" s="41">
        <f t="shared" si="9"/>
        <v>130</v>
      </c>
      <c r="AG30" s="41">
        <f t="shared" si="9"/>
        <v>107</v>
      </c>
      <c r="AH30" s="41">
        <f t="shared" si="9"/>
        <v>219</v>
      </c>
      <c r="AI30" s="41">
        <f t="shared" si="9"/>
        <v>88</v>
      </c>
      <c r="AJ30" s="62">
        <f t="shared" si="9"/>
        <v>131</v>
      </c>
      <c r="AK30" s="2"/>
      <c r="AL30" s="2"/>
    </row>
    <row r="31" spans="1:38" s="1" customFormat="1" ht="20.25">
      <c r="A31" s="29" t="s">
        <v>34</v>
      </c>
      <c r="B31" s="30" t="s">
        <v>29</v>
      </c>
      <c r="C31" s="39"/>
      <c r="D31" s="39"/>
      <c r="E31" s="39"/>
      <c r="F31" s="39"/>
      <c r="G31" s="41"/>
      <c r="H31" s="67">
        <f t="shared" si="1"/>
        <v>2490</v>
      </c>
      <c r="I31" s="67">
        <f t="shared" si="2"/>
        <v>330</v>
      </c>
      <c r="J31" s="67">
        <f t="shared" si="3"/>
        <v>2160</v>
      </c>
      <c r="K31" s="67">
        <f t="shared" si="4"/>
        <v>261</v>
      </c>
      <c r="L31" s="66">
        <f t="shared" si="5"/>
        <v>1899</v>
      </c>
      <c r="M31" s="59">
        <f>M32+M36+M40+M44+M48+M52+M56+M60</f>
        <v>13</v>
      </c>
      <c r="N31" s="39">
        <f aca="true" t="shared" si="10" ref="N31:AJ31">N32+N36+N40+N44+N48+N52+N56+N60</f>
        <v>26</v>
      </c>
      <c r="O31" s="39">
        <f t="shared" si="10"/>
        <v>17</v>
      </c>
      <c r="P31" s="39">
        <f t="shared" si="10"/>
        <v>9</v>
      </c>
      <c r="Q31" s="39">
        <f t="shared" si="10"/>
        <v>23</v>
      </c>
      <c r="R31" s="39">
        <f t="shared" si="10"/>
        <v>172</v>
      </c>
      <c r="S31" s="39">
        <f t="shared" si="10"/>
        <v>15</v>
      </c>
      <c r="T31" s="72">
        <f t="shared" si="10"/>
        <v>157</v>
      </c>
      <c r="U31" s="59">
        <f t="shared" si="10"/>
        <v>33</v>
      </c>
      <c r="V31" s="39">
        <f t="shared" si="10"/>
        <v>294</v>
      </c>
      <c r="W31" s="39">
        <f t="shared" si="10"/>
        <v>14</v>
      </c>
      <c r="X31" s="39">
        <f t="shared" si="10"/>
        <v>280</v>
      </c>
      <c r="Y31" s="39">
        <f t="shared" si="10"/>
        <v>68</v>
      </c>
      <c r="Z31" s="39">
        <f t="shared" si="10"/>
        <v>364</v>
      </c>
      <c r="AA31" s="39">
        <f t="shared" si="10"/>
        <v>48</v>
      </c>
      <c r="AB31" s="72">
        <f t="shared" si="10"/>
        <v>316</v>
      </c>
      <c r="AC31" s="59">
        <f t="shared" si="10"/>
        <v>86</v>
      </c>
      <c r="AD31" s="39">
        <f t="shared" si="10"/>
        <v>527</v>
      </c>
      <c r="AE31" s="39">
        <f t="shared" si="10"/>
        <v>79</v>
      </c>
      <c r="AF31" s="39">
        <f t="shared" si="10"/>
        <v>448</v>
      </c>
      <c r="AG31" s="39">
        <f t="shared" si="10"/>
        <v>107</v>
      </c>
      <c r="AH31" s="39">
        <f t="shared" si="10"/>
        <v>777</v>
      </c>
      <c r="AI31" s="39">
        <f t="shared" si="10"/>
        <v>88</v>
      </c>
      <c r="AJ31" s="60">
        <f t="shared" si="10"/>
        <v>689</v>
      </c>
      <c r="AK31" s="2"/>
      <c r="AL31" s="2"/>
    </row>
    <row r="32" spans="1:38" s="1" customFormat="1" ht="31.5">
      <c r="A32" s="19" t="s">
        <v>30</v>
      </c>
      <c r="B32" s="31" t="s">
        <v>99</v>
      </c>
      <c r="C32" s="42" t="s">
        <v>135</v>
      </c>
      <c r="D32" s="42"/>
      <c r="E32" s="42"/>
      <c r="F32" s="42"/>
      <c r="G32" s="43"/>
      <c r="H32" s="67">
        <f t="shared" si="1"/>
        <v>207</v>
      </c>
      <c r="I32" s="67">
        <f t="shared" si="2"/>
        <v>27</v>
      </c>
      <c r="J32" s="67">
        <f t="shared" si="3"/>
        <v>180</v>
      </c>
      <c r="K32" s="67">
        <f t="shared" si="4"/>
        <v>18</v>
      </c>
      <c r="L32" s="66">
        <f t="shared" si="5"/>
        <v>162</v>
      </c>
      <c r="M32" s="51">
        <f>M33+M34+M35</f>
        <v>13</v>
      </c>
      <c r="N32" s="40">
        <f aca="true" t="shared" si="11" ref="N32:U32">N33+N34+N35</f>
        <v>26</v>
      </c>
      <c r="O32" s="40">
        <f t="shared" si="11"/>
        <v>17</v>
      </c>
      <c r="P32" s="40">
        <f t="shared" si="11"/>
        <v>9</v>
      </c>
      <c r="Q32" s="40">
        <f t="shared" si="11"/>
        <v>14</v>
      </c>
      <c r="R32" s="40">
        <f t="shared" si="11"/>
        <v>154</v>
      </c>
      <c r="S32" s="40">
        <f t="shared" si="11"/>
        <v>1</v>
      </c>
      <c r="T32" s="68">
        <f t="shared" si="11"/>
        <v>153</v>
      </c>
      <c r="U32" s="51">
        <f t="shared" si="11"/>
        <v>0</v>
      </c>
      <c r="V32" s="40">
        <f aca="true" t="shared" si="12" ref="V32:AJ32">V33+V34+V35</f>
        <v>0</v>
      </c>
      <c r="W32" s="40">
        <f t="shared" si="12"/>
        <v>0</v>
      </c>
      <c r="X32" s="40">
        <f t="shared" si="12"/>
        <v>0</v>
      </c>
      <c r="Y32" s="40">
        <f t="shared" si="12"/>
        <v>0</v>
      </c>
      <c r="Z32" s="40">
        <f t="shared" si="12"/>
        <v>0</v>
      </c>
      <c r="AA32" s="40">
        <f t="shared" si="12"/>
        <v>0</v>
      </c>
      <c r="AB32" s="68">
        <f t="shared" si="12"/>
        <v>0</v>
      </c>
      <c r="AC32" s="51">
        <f t="shared" si="12"/>
        <v>0</v>
      </c>
      <c r="AD32" s="40">
        <f t="shared" si="12"/>
        <v>0</v>
      </c>
      <c r="AE32" s="40">
        <f t="shared" si="12"/>
        <v>0</v>
      </c>
      <c r="AF32" s="40">
        <f t="shared" si="12"/>
        <v>0</v>
      </c>
      <c r="AG32" s="40">
        <f t="shared" si="12"/>
        <v>0</v>
      </c>
      <c r="AH32" s="40">
        <f t="shared" si="12"/>
        <v>0</v>
      </c>
      <c r="AI32" s="40">
        <f t="shared" si="12"/>
        <v>0</v>
      </c>
      <c r="AJ32" s="52">
        <f t="shared" si="12"/>
        <v>0</v>
      </c>
      <c r="AK32" s="2"/>
      <c r="AL32" s="2"/>
    </row>
    <row r="33" spans="1:38" s="1" customFormat="1" ht="31.5">
      <c r="A33" s="32" t="s">
        <v>100</v>
      </c>
      <c r="B33" s="27" t="s">
        <v>101</v>
      </c>
      <c r="C33" s="42"/>
      <c r="D33" s="42"/>
      <c r="E33" s="42" t="s">
        <v>135</v>
      </c>
      <c r="F33" s="42"/>
      <c r="G33" s="40"/>
      <c r="H33" s="67">
        <f t="shared" si="1"/>
        <v>81</v>
      </c>
      <c r="I33" s="67">
        <f t="shared" si="2"/>
        <v>27</v>
      </c>
      <c r="J33" s="67">
        <f t="shared" si="3"/>
        <v>54</v>
      </c>
      <c r="K33" s="67">
        <f t="shared" si="4"/>
        <v>18</v>
      </c>
      <c r="L33" s="66">
        <f t="shared" si="5"/>
        <v>36</v>
      </c>
      <c r="M33" s="69">
        <v>13</v>
      </c>
      <c r="N33" s="47">
        <v>26</v>
      </c>
      <c r="O33" s="43">
        <v>17</v>
      </c>
      <c r="P33" s="43">
        <v>9</v>
      </c>
      <c r="Q33" s="41">
        <v>14</v>
      </c>
      <c r="R33" s="47">
        <v>28</v>
      </c>
      <c r="S33" s="41">
        <v>1</v>
      </c>
      <c r="T33" s="73">
        <v>27</v>
      </c>
      <c r="U33" s="61"/>
      <c r="V33" s="47"/>
      <c r="W33" s="41"/>
      <c r="X33" s="41"/>
      <c r="Y33" s="41"/>
      <c r="Z33" s="47"/>
      <c r="AA33" s="41"/>
      <c r="AB33" s="73"/>
      <c r="AC33" s="61"/>
      <c r="AD33" s="47"/>
      <c r="AE33" s="41"/>
      <c r="AF33" s="41"/>
      <c r="AG33" s="41"/>
      <c r="AH33" s="47"/>
      <c r="AI33" s="41"/>
      <c r="AJ33" s="62"/>
      <c r="AK33" s="2"/>
      <c r="AL33" s="2"/>
    </row>
    <row r="34" spans="1:38" s="1" customFormat="1" ht="20.25">
      <c r="A34" s="24" t="s">
        <v>60</v>
      </c>
      <c r="B34" s="17"/>
      <c r="C34" s="42"/>
      <c r="D34" s="42"/>
      <c r="E34" s="42" t="s">
        <v>135</v>
      </c>
      <c r="F34" s="42"/>
      <c r="G34" s="40"/>
      <c r="H34" s="67">
        <f t="shared" si="1"/>
        <v>54</v>
      </c>
      <c r="I34" s="67">
        <f t="shared" si="2"/>
        <v>0</v>
      </c>
      <c r="J34" s="67">
        <f t="shared" si="3"/>
        <v>54</v>
      </c>
      <c r="K34" s="67">
        <f t="shared" si="4"/>
        <v>0</v>
      </c>
      <c r="L34" s="66">
        <f t="shared" si="5"/>
        <v>54</v>
      </c>
      <c r="M34" s="63"/>
      <c r="N34" s="47"/>
      <c r="O34" s="43"/>
      <c r="P34" s="43"/>
      <c r="Q34" s="41"/>
      <c r="R34" s="47">
        <v>54</v>
      </c>
      <c r="S34" s="41"/>
      <c r="T34" s="73">
        <v>54</v>
      </c>
      <c r="U34" s="61"/>
      <c r="V34" s="47"/>
      <c r="W34" s="41"/>
      <c r="X34" s="41"/>
      <c r="Y34" s="41"/>
      <c r="Z34" s="47"/>
      <c r="AA34" s="41"/>
      <c r="AB34" s="73"/>
      <c r="AC34" s="61"/>
      <c r="AD34" s="47"/>
      <c r="AE34" s="41"/>
      <c r="AF34" s="41"/>
      <c r="AG34" s="41"/>
      <c r="AH34" s="47"/>
      <c r="AI34" s="41"/>
      <c r="AJ34" s="62"/>
      <c r="AK34" s="2"/>
      <c r="AL34" s="2"/>
    </row>
    <row r="35" spans="1:38" s="1" customFormat="1" ht="20.25">
      <c r="A35" s="24" t="s">
        <v>61</v>
      </c>
      <c r="B35" s="17"/>
      <c r="C35" s="42"/>
      <c r="D35" s="42"/>
      <c r="E35" s="42"/>
      <c r="F35" s="42" t="s">
        <v>135</v>
      </c>
      <c r="G35" s="40"/>
      <c r="H35" s="67">
        <f t="shared" si="1"/>
        <v>72</v>
      </c>
      <c r="I35" s="67">
        <f t="shared" si="2"/>
        <v>0</v>
      </c>
      <c r="J35" s="67">
        <f t="shared" si="3"/>
        <v>72</v>
      </c>
      <c r="K35" s="67">
        <f t="shared" si="4"/>
        <v>0</v>
      </c>
      <c r="L35" s="66">
        <f t="shared" si="5"/>
        <v>72</v>
      </c>
      <c r="M35" s="63"/>
      <c r="N35" s="47"/>
      <c r="O35" s="43"/>
      <c r="P35" s="43"/>
      <c r="Q35" s="41"/>
      <c r="R35" s="47">
        <v>72</v>
      </c>
      <c r="S35" s="41"/>
      <c r="T35" s="73">
        <v>72</v>
      </c>
      <c r="U35" s="61"/>
      <c r="V35" s="47"/>
      <c r="W35" s="41"/>
      <c r="X35" s="41"/>
      <c r="Y35" s="41"/>
      <c r="Z35" s="47"/>
      <c r="AA35" s="41"/>
      <c r="AB35" s="73"/>
      <c r="AC35" s="61"/>
      <c r="AD35" s="47"/>
      <c r="AE35" s="41"/>
      <c r="AF35" s="41"/>
      <c r="AG35" s="41"/>
      <c r="AH35" s="47"/>
      <c r="AI35" s="41"/>
      <c r="AJ35" s="62"/>
      <c r="AK35" s="2"/>
      <c r="AL35" s="2"/>
    </row>
    <row r="36" spans="1:38" s="1" customFormat="1" ht="47.25">
      <c r="A36" s="33" t="s">
        <v>31</v>
      </c>
      <c r="B36" s="31" t="s">
        <v>102</v>
      </c>
      <c r="C36" s="42" t="s">
        <v>136</v>
      </c>
      <c r="D36" s="42"/>
      <c r="E36" s="42"/>
      <c r="F36" s="42"/>
      <c r="G36" s="40"/>
      <c r="H36" s="67">
        <f t="shared" si="1"/>
        <v>345</v>
      </c>
      <c r="I36" s="67">
        <f t="shared" si="2"/>
        <v>39</v>
      </c>
      <c r="J36" s="67">
        <f t="shared" si="3"/>
        <v>306</v>
      </c>
      <c r="K36" s="67">
        <f t="shared" si="4"/>
        <v>24</v>
      </c>
      <c r="L36" s="66">
        <f t="shared" si="5"/>
        <v>282</v>
      </c>
      <c r="M36" s="63">
        <f>M37+M38+M39</f>
        <v>0</v>
      </c>
      <c r="N36" s="43">
        <f aca="true" t="shared" si="13" ref="N36:AJ36">N37+N38+N39</f>
        <v>0</v>
      </c>
      <c r="O36" s="43">
        <f t="shared" si="13"/>
        <v>0</v>
      </c>
      <c r="P36" s="43">
        <f t="shared" si="13"/>
        <v>0</v>
      </c>
      <c r="Q36" s="43">
        <f t="shared" si="13"/>
        <v>9</v>
      </c>
      <c r="R36" s="43">
        <f t="shared" si="13"/>
        <v>18</v>
      </c>
      <c r="S36" s="43">
        <f t="shared" si="13"/>
        <v>14</v>
      </c>
      <c r="T36" s="74">
        <f t="shared" si="13"/>
        <v>4</v>
      </c>
      <c r="U36" s="63">
        <f t="shared" si="13"/>
        <v>30</v>
      </c>
      <c r="V36" s="43">
        <f t="shared" si="13"/>
        <v>288</v>
      </c>
      <c r="W36" s="43">
        <f t="shared" si="13"/>
        <v>10</v>
      </c>
      <c r="X36" s="43">
        <f t="shared" si="13"/>
        <v>278</v>
      </c>
      <c r="Y36" s="43">
        <f t="shared" si="13"/>
        <v>0</v>
      </c>
      <c r="Z36" s="43">
        <f t="shared" si="13"/>
        <v>0</v>
      </c>
      <c r="AA36" s="43">
        <f t="shared" si="13"/>
        <v>0</v>
      </c>
      <c r="AB36" s="74">
        <f t="shared" si="13"/>
        <v>0</v>
      </c>
      <c r="AC36" s="63">
        <f t="shared" si="13"/>
        <v>0</v>
      </c>
      <c r="AD36" s="43">
        <f t="shared" si="13"/>
        <v>0</v>
      </c>
      <c r="AE36" s="43">
        <f t="shared" si="13"/>
        <v>0</v>
      </c>
      <c r="AF36" s="43">
        <f t="shared" si="13"/>
        <v>0</v>
      </c>
      <c r="AG36" s="43">
        <f t="shared" si="13"/>
        <v>0</v>
      </c>
      <c r="AH36" s="43">
        <f t="shared" si="13"/>
        <v>0</v>
      </c>
      <c r="AI36" s="43">
        <f t="shared" si="13"/>
        <v>0</v>
      </c>
      <c r="AJ36" s="70">
        <f t="shared" si="13"/>
        <v>0</v>
      </c>
      <c r="AK36" s="2"/>
      <c r="AL36" s="2"/>
    </row>
    <row r="37" spans="1:38" s="1" customFormat="1" ht="63">
      <c r="A37" s="34" t="s">
        <v>32</v>
      </c>
      <c r="B37" s="27" t="s">
        <v>103</v>
      </c>
      <c r="C37" s="42"/>
      <c r="D37" s="42"/>
      <c r="E37" s="42" t="s">
        <v>136</v>
      </c>
      <c r="F37" s="42"/>
      <c r="G37" s="40"/>
      <c r="H37" s="67">
        <f t="shared" si="1"/>
        <v>117</v>
      </c>
      <c r="I37" s="67">
        <f t="shared" si="2"/>
        <v>39</v>
      </c>
      <c r="J37" s="67">
        <f t="shared" si="3"/>
        <v>78</v>
      </c>
      <c r="K37" s="67">
        <f t="shared" si="4"/>
        <v>24</v>
      </c>
      <c r="L37" s="66">
        <f t="shared" si="5"/>
        <v>54</v>
      </c>
      <c r="M37" s="63"/>
      <c r="N37" s="47"/>
      <c r="O37" s="43"/>
      <c r="P37" s="43"/>
      <c r="Q37" s="41">
        <v>9</v>
      </c>
      <c r="R37" s="47">
        <v>18</v>
      </c>
      <c r="S37" s="41">
        <v>14</v>
      </c>
      <c r="T37" s="73">
        <v>4</v>
      </c>
      <c r="U37" s="61">
        <v>30</v>
      </c>
      <c r="V37" s="47">
        <v>60</v>
      </c>
      <c r="W37" s="41">
        <v>10</v>
      </c>
      <c r="X37" s="41">
        <v>50</v>
      </c>
      <c r="Y37" s="41"/>
      <c r="Z37" s="47"/>
      <c r="AA37" s="41"/>
      <c r="AB37" s="73"/>
      <c r="AC37" s="61"/>
      <c r="AD37" s="47"/>
      <c r="AE37" s="41"/>
      <c r="AF37" s="41"/>
      <c r="AG37" s="41"/>
      <c r="AH37" s="47"/>
      <c r="AI37" s="41"/>
      <c r="AJ37" s="62"/>
      <c r="AK37" s="2"/>
      <c r="AL37" s="2"/>
    </row>
    <row r="38" spans="1:38" s="1" customFormat="1" ht="20.25">
      <c r="A38" s="24" t="s">
        <v>62</v>
      </c>
      <c r="B38" s="17"/>
      <c r="C38" s="42"/>
      <c r="D38" s="42"/>
      <c r="E38" s="42" t="s">
        <v>136</v>
      </c>
      <c r="F38" s="42"/>
      <c r="G38" s="43"/>
      <c r="H38" s="67">
        <f t="shared" si="1"/>
        <v>114</v>
      </c>
      <c r="I38" s="67">
        <f t="shared" si="2"/>
        <v>0</v>
      </c>
      <c r="J38" s="67">
        <f t="shared" si="3"/>
        <v>114</v>
      </c>
      <c r="K38" s="67">
        <f t="shared" si="4"/>
        <v>0</v>
      </c>
      <c r="L38" s="66">
        <f t="shared" si="5"/>
        <v>114</v>
      </c>
      <c r="M38" s="51"/>
      <c r="N38" s="47"/>
      <c r="O38" s="40"/>
      <c r="P38" s="40"/>
      <c r="Q38" s="41"/>
      <c r="R38" s="47"/>
      <c r="S38" s="41"/>
      <c r="T38" s="73"/>
      <c r="U38" s="61"/>
      <c r="V38" s="47">
        <v>114</v>
      </c>
      <c r="W38" s="41"/>
      <c r="X38" s="41">
        <v>114</v>
      </c>
      <c r="Y38" s="41"/>
      <c r="Z38" s="47"/>
      <c r="AA38" s="41"/>
      <c r="AB38" s="73"/>
      <c r="AC38" s="61"/>
      <c r="AD38" s="47"/>
      <c r="AE38" s="41"/>
      <c r="AF38" s="41"/>
      <c r="AG38" s="48"/>
      <c r="AH38" s="47"/>
      <c r="AI38" s="48"/>
      <c r="AJ38" s="65"/>
      <c r="AK38" s="2"/>
      <c r="AL38" s="2"/>
    </row>
    <row r="39" spans="1:38" s="1" customFormat="1" ht="20.25">
      <c r="A39" s="24" t="s">
        <v>63</v>
      </c>
      <c r="B39" s="17"/>
      <c r="C39" s="42"/>
      <c r="D39" s="42"/>
      <c r="E39" s="42"/>
      <c r="F39" s="42" t="s">
        <v>136</v>
      </c>
      <c r="G39" s="40"/>
      <c r="H39" s="67">
        <f t="shared" si="1"/>
        <v>114</v>
      </c>
      <c r="I39" s="67">
        <f t="shared" si="2"/>
        <v>0</v>
      </c>
      <c r="J39" s="67">
        <f t="shared" si="3"/>
        <v>114</v>
      </c>
      <c r="K39" s="67">
        <f t="shared" si="4"/>
        <v>0</v>
      </c>
      <c r="L39" s="66">
        <f t="shared" si="5"/>
        <v>114</v>
      </c>
      <c r="M39" s="51"/>
      <c r="N39" s="47"/>
      <c r="O39" s="40"/>
      <c r="P39" s="40"/>
      <c r="Q39" s="41"/>
      <c r="R39" s="47"/>
      <c r="S39" s="41"/>
      <c r="T39" s="73"/>
      <c r="U39" s="61"/>
      <c r="V39" s="47">
        <v>114</v>
      </c>
      <c r="W39" s="41"/>
      <c r="X39" s="41">
        <v>114</v>
      </c>
      <c r="Y39" s="41"/>
      <c r="Z39" s="47"/>
      <c r="AA39" s="41"/>
      <c r="AB39" s="73"/>
      <c r="AC39" s="61"/>
      <c r="AD39" s="47"/>
      <c r="AE39" s="41"/>
      <c r="AF39" s="41"/>
      <c r="AG39" s="48"/>
      <c r="AH39" s="47"/>
      <c r="AI39" s="48"/>
      <c r="AJ39" s="65"/>
      <c r="AK39" s="2"/>
      <c r="AL39" s="2"/>
    </row>
    <row r="40" spans="1:38" s="1" customFormat="1" ht="20.25">
      <c r="A40" s="33" t="s">
        <v>33</v>
      </c>
      <c r="B40" s="31" t="s">
        <v>104</v>
      </c>
      <c r="C40" s="42" t="s">
        <v>134</v>
      </c>
      <c r="D40" s="42"/>
      <c r="E40" s="42"/>
      <c r="F40" s="42"/>
      <c r="G40" s="40"/>
      <c r="H40" s="67">
        <f t="shared" si="1"/>
        <v>291</v>
      </c>
      <c r="I40" s="67">
        <f t="shared" si="2"/>
        <v>33</v>
      </c>
      <c r="J40" s="67">
        <f t="shared" si="3"/>
        <v>258</v>
      </c>
      <c r="K40" s="67">
        <f t="shared" si="4"/>
        <v>30</v>
      </c>
      <c r="L40" s="66">
        <f t="shared" si="5"/>
        <v>228</v>
      </c>
      <c r="M40" s="63">
        <f>M41+M42+M43</f>
        <v>0</v>
      </c>
      <c r="N40" s="43">
        <f aca="true" t="shared" si="14" ref="N40:AJ40">N41+N42+N43</f>
        <v>0</v>
      </c>
      <c r="O40" s="43">
        <f t="shared" si="14"/>
        <v>0</v>
      </c>
      <c r="P40" s="43">
        <f t="shared" si="14"/>
        <v>0</v>
      </c>
      <c r="Q40" s="43">
        <f t="shared" si="14"/>
        <v>0</v>
      </c>
      <c r="R40" s="43">
        <f t="shared" si="14"/>
        <v>0</v>
      </c>
      <c r="S40" s="43">
        <f t="shared" si="14"/>
        <v>0</v>
      </c>
      <c r="T40" s="74">
        <f t="shared" si="14"/>
        <v>0</v>
      </c>
      <c r="U40" s="63">
        <f t="shared" si="14"/>
        <v>3</v>
      </c>
      <c r="V40" s="43">
        <f t="shared" si="14"/>
        <v>6</v>
      </c>
      <c r="W40" s="43">
        <f t="shared" si="14"/>
        <v>4</v>
      </c>
      <c r="X40" s="43">
        <f t="shared" si="14"/>
        <v>2</v>
      </c>
      <c r="Y40" s="43">
        <f t="shared" si="14"/>
        <v>30</v>
      </c>
      <c r="Z40" s="43">
        <f t="shared" si="14"/>
        <v>252</v>
      </c>
      <c r="AA40" s="43">
        <f t="shared" si="14"/>
        <v>26</v>
      </c>
      <c r="AB40" s="74">
        <f t="shared" si="14"/>
        <v>226</v>
      </c>
      <c r="AC40" s="63">
        <f t="shared" si="14"/>
        <v>0</v>
      </c>
      <c r="AD40" s="43">
        <f t="shared" si="14"/>
        <v>0</v>
      </c>
      <c r="AE40" s="43">
        <f t="shared" si="14"/>
        <v>0</v>
      </c>
      <c r="AF40" s="43">
        <f t="shared" si="14"/>
        <v>0</v>
      </c>
      <c r="AG40" s="43">
        <f t="shared" si="14"/>
        <v>0</v>
      </c>
      <c r="AH40" s="43">
        <f t="shared" si="14"/>
        <v>0</v>
      </c>
      <c r="AI40" s="43">
        <f t="shared" si="14"/>
        <v>0</v>
      </c>
      <c r="AJ40" s="70">
        <f t="shared" si="14"/>
        <v>0</v>
      </c>
      <c r="AK40" s="2"/>
      <c r="AL40" s="2"/>
    </row>
    <row r="41" spans="1:38" s="1" customFormat="1" ht="31.5">
      <c r="A41" s="34" t="s">
        <v>105</v>
      </c>
      <c r="B41" s="27" t="s">
        <v>106</v>
      </c>
      <c r="C41" s="42"/>
      <c r="D41" s="42"/>
      <c r="E41" s="42"/>
      <c r="F41" s="42"/>
      <c r="G41" s="40"/>
      <c r="H41" s="67">
        <f t="shared" si="1"/>
        <v>117</v>
      </c>
      <c r="I41" s="67">
        <f t="shared" si="2"/>
        <v>33</v>
      </c>
      <c r="J41" s="67">
        <f t="shared" si="3"/>
        <v>84</v>
      </c>
      <c r="K41" s="67">
        <f t="shared" si="4"/>
        <v>30</v>
      </c>
      <c r="L41" s="66">
        <f t="shared" si="5"/>
        <v>54</v>
      </c>
      <c r="M41" s="63"/>
      <c r="N41" s="47"/>
      <c r="O41" s="43"/>
      <c r="P41" s="43"/>
      <c r="Q41" s="41"/>
      <c r="R41" s="47"/>
      <c r="S41" s="41"/>
      <c r="T41" s="73"/>
      <c r="U41" s="61">
        <v>3</v>
      </c>
      <c r="V41" s="47">
        <v>6</v>
      </c>
      <c r="W41" s="41">
        <v>4</v>
      </c>
      <c r="X41" s="41">
        <v>2</v>
      </c>
      <c r="Y41" s="41">
        <v>30</v>
      </c>
      <c r="Z41" s="47">
        <v>78</v>
      </c>
      <c r="AA41" s="41">
        <v>26</v>
      </c>
      <c r="AB41" s="73">
        <v>52</v>
      </c>
      <c r="AC41" s="61"/>
      <c r="AD41" s="47"/>
      <c r="AE41" s="48"/>
      <c r="AF41" s="41"/>
      <c r="AG41" s="41"/>
      <c r="AH41" s="47"/>
      <c r="AI41" s="41"/>
      <c r="AJ41" s="62"/>
      <c r="AK41" s="2"/>
      <c r="AL41" s="2"/>
    </row>
    <row r="42" spans="1:38" s="1" customFormat="1" ht="20.25">
      <c r="A42" s="24" t="s">
        <v>64</v>
      </c>
      <c r="B42" s="17"/>
      <c r="C42" s="42"/>
      <c r="D42" s="42"/>
      <c r="E42" s="42" t="s">
        <v>134</v>
      </c>
      <c r="F42" s="42"/>
      <c r="G42" s="40"/>
      <c r="H42" s="67">
        <f t="shared" si="1"/>
        <v>66</v>
      </c>
      <c r="I42" s="67">
        <f t="shared" si="2"/>
        <v>0</v>
      </c>
      <c r="J42" s="67">
        <f t="shared" si="3"/>
        <v>66</v>
      </c>
      <c r="K42" s="67">
        <f t="shared" si="4"/>
        <v>0</v>
      </c>
      <c r="L42" s="66">
        <f t="shared" si="5"/>
        <v>66</v>
      </c>
      <c r="M42" s="63"/>
      <c r="N42" s="47"/>
      <c r="O42" s="43"/>
      <c r="P42" s="43"/>
      <c r="Q42" s="41"/>
      <c r="R42" s="47"/>
      <c r="S42" s="41"/>
      <c r="T42" s="73"/>
      <c r="U42" s="61"/>
      <c r="V42" s="47"/>
      <c r="W42" s="41"/>
      <c r="X42" s="41"/>
      <c r="Y42" s="41"/>
      <c r="Z42" s="47">
        <v>66</v>
      </c>
      <c r="AA42" s="41"/>
      <c r="AB42" s="73">
        <v>66</v>
      </c>
      <c r="AC42" s="61"/>
      <c r="AD42" s="47"/>
      <c r="AE42" s="41"/>
      <c r="AF42" s="41"/>
      <c r="AG42" s="41"/>
      <c r="AH42" s="47"/>
      <c r="AI42" s="41"/>
      <c r="AJ42" s="62"/>
      <c r="AK42" s="2"/>
      <c r="AL42" s="2"/>
    </row>
    <row r="43" spans="1:38" s="1" customFormat="1" ht="20.25">
      <c r="A43" s="24" t="s">
        <v>65</v>
      </c>
      <c r="B43" s="17"/>
      <c r="C43" s="39"/>
      <c r="D43" s="39"/>
      <c r="E43" s="39"/>
      <c r="F43" s="89">
        <v>4</v>
      </c>
      <c r="G43" s="41"/>
      <c r="H43" s="67">
        <f t="shared" si="1"/>
        <v>108</v>
      </c>
      <c r="I43" s="67">
        <f t="shared" si="2"/>
        <v>0</v>
      </c>
      <c r="J43" s="67">
        <f t="shared" si="3"/>
        <v>108</v>
      </c>
      <c r="K43" s="67">
        <f t="shared" si="4"/>
        <v>0</v>
      </c>
      <c r="L43" s="66">
        <f t="shared" si="5"/>
        <v>108</v>
      </c>
      <c r="M43" s="63"/>
      <c r="N43" s="47"/>
      <c r="O43" s="43"/>
      <c r="P43" s="43"/>
      <c r="Q43" s="41"/>
      <c r="R43" s="47"/>
      <c r="S43" s="41"/>
      <c r="T43" s="73"/>
      <c r="U43" s="61"/>
      <c r="V43" s="47"/>
      <c r="W43" s="41"/>
      <c r="X43" s="41"/>
      <c r="Y43" s="41"/>
      <c r="Z43" s="47">
        <v>108</v>
      </c>
      <c r="AA43" s="41"/>
      <c r="AB43" s="73">
        <v>108</v>
      </c>
      <c r="AC43" s="61"/>
      <c r="AD43" s="47"/>
      <c r="AE43" s="41"/>
      <c r="AF43" s="41"/>
      <c r="AG43" s="41"/>
      <c r="AH43" s="47"/>
      <c r="AI43" s="41"/>
      <c r="AJ43" s="62"/>
      <c r="AK43" s="2"/>
      <c r="AL43" s="2"/>
    </row>
    <row r="44" spans="1:38" s="1" customFormat="1" ht="20.25">
      <c r="A44" s="19" t="s">
        <v>0</v>
      </c>
      <c r="B44" s="31" t="s">
        <v>107</v>
      </c>
      <c r="C44" s="44" t="s">
        <v>137</v>
      </c>
      <c r="D44" s="44"/>
      <c r="E44" s="44"/>
      <c r="F44" s="44"/>
      <c r="G44" s="40"/>
      <c r="H44" s="67">
        <f t="shared" si="1"/>
        <v>258</v>
      </c>
      <c r="I44" s="67">
        <f t="shared" si="2"/>
        <v>38</v>
      </c>
      <c r="J44" s="67">
        <f t="shared" si="3"/>
        <v>220</v>
      </c>
      <c r="K44" s="67">
        <f t="shared" si="4"/>
        <v>22</v>
      </c>
      <c r="L44" s="66">
        <f t="shared" si="5"/>
        <v>198</v>
      </c>
      <c r="M44" s="51">
        <f>M45+M46+M47</f>
        <v>0</v>
      </c>
      <c r="N44" s="40">
        <f aca="true" t="shared" si="15" ref="N44:AJ44">N45+N46+N47</f>
        <v>0</v>
      </c>
      <c r="O44" s="40">
        <f t="shared" si="15"/>
        <v>0</v>
      </c>
      <c r="P44" s="40">
        <f t="shared" si="15"/>
        <v>0</v>
      </c>
      <c r="Q44" s="40">
        <f t="shared" si="15"/>
        <v>0</v>
      </c>
      <c r="R44" s="40">
        <f t="shared" si="15"/>
        <v>0</v>
      </c>
      <c r="S44" s="40">
        <f t="shared" si="15"/>
        <v>0</v>
      </c>
      <c r="T44" s="68">
        <f t="shared" si="15"/>
        <v>0</v>
      </c>
      <c r="U44" s="51">
        <f t="shared" si="15"/>
        <v>0</v>
      </c>
      <c r="V44" s="40">
        <f t="shared" si="15"/>
        <v>0</v>
      </c>
      <c r="W44" s="40">
        <f t="shared" si="15"/>
        <v>0</v>
      </c>
      <c r="X44" s="40">
        <f t="shared" si="15"/>
        <v>0</v>
      </c>
      <c r="Y44" s="40">
        <f t="shared" si="15"/>
        <v>38</v>
      </c>
      <c r="Z44" s="40">
        <f t="shared" si="15"/>
        <v>112</v>
      </c>
      <c r="AA44" s="40">
        <f t="shared" si="15"/>
        <v>22</v>
      </c>
      <c r="AB44" s="68">
        <f t="shared" si="15"/>
        <v>90</v>
      </c>
      <c r="AC44" s="51">
        <f t="shared" si="15"/>
        <v>0</v>
      </c>
      <c r="AD44" s="40">
        <f t="shared" si="15"/>
        <v>108</v>
      </c>
      <c r="AE44" s="40">
        <f t="shared" si="15"/>
        <v>0</v>
      </c>
      <c r="AF44" s="40">
        <f t="shared" si="15"/>
        <v>108</v>
      </c>
      <c r="AG44" s="40">
        <f t="shared" si="15"/>
        <v>0</v>
      </c>
      <c r="AH44" s="40">
        <f t="shared" si="15"/>
        <v>0</v>
      </c>
      <c r="AI44" s="40">
        <f t="shared" si="15"/>
        <v>0</v>
      </c>
      <c r="AJ44" s="52">
        <f t="shared" si="15"/>
        <v>0</v>
      </c>
      <c r="AK44" s="2"/>
      <c r="AL44" s="2"/>
    </row>
    <row r="45" spans="1:38" s="1" customFormat="1" ht="31.5">
      <c r="A45" s="32" t="s">
        <v>108</v>
      </c>
      <c r="B45" s="27" t="s">
        <v>109</v>
      </c>
      <c r="C45" s="48"/>
      <c r="D45" s="48"/>
      <c r="E45" s="48"/>
      <c r="F45" s="48"/>
      <c r="G45" s="48"/>
      <c r="H45" s="67">
        <f t="shared" si="1"/>
        <v>114</v>
      </c>
      <c r="I45" s="67">
        <f t="shared" si="2"/>
        <v>38</v>
      </c>
      <c r="J45" s="67">
        <f t="shared" si="3"/>
        <v>76</v>
      </c>
      <c r="K45" s="67">
        <f t="shared" si="4"/>
        <v>22</v>
      </c>
      <c r="L45" s="66">
        <f t="shared" si="5"/>
        <v>54</v>
      </c>
      <c r="M45" s="51"/>
      <c r="N45" s="47"/>
      <c r="O45" s="40"/>
      <c r="P45" s="40"/>
      <c r="Q45" s="40"/>
      <c r="R45" s="47"/>
      <c r="S45" s="40"/>
      <c r="T45" s="68"/>
      <c r="U45" s="53"/>
      <c r="V45" s="47"/>
      <c r="W45" s="40"/>
      <c r="X45" s="40"/>
      <c r="Y45" s="40">
        <v>38</v>
      </c>
      <c r="Z45" s="47">
        <v>76</v>
      </c>
      <c r="AA45" s="40">
        <v>22</v>
      </c>
      <c r="AB45" s="68">
        <v>54</v>
      </c>
      <c r="AC45" s="53"/>
      <c r="AD45" s="47"/>
      <c r="AE45" s="40"/>
      <c r="AF45" s="40"/>
      <c r="AG45" s="40"/>
      <c r="AH45" s="47"/>
      <c r="AI45" s="40"/>
      <c r="AJ45" s="52"/>
      <c r="AK45" s="2"/>
      <c r="AL45" s="2"/>
    </row>
    <row r="46" spans="1:38" s="1" customFormat="1" ht="20.25">
      <c r="A46" s="32" t="s">
        <v>66</v>
      </c>
      <c r="B46" s="27"/>
      <c r="C46" s="44"/>
      <c r="D46" s="44"/>
      <c r="E46" s="44" t="s">
        <v>137</v>
      </c>
      <c r="F46" s="44"/>
      <c r="G46" s="40"/>
      <c r="H46" s="67">
        <f t="shared" si="1"/>
        <v>72</v>
      </c>
      <c r="I46" s="67">
        <f t="shared" si="2"/>
        <v>0</v>
      </c>
      <c r="J46" s="67">
        <f t="shared" si="3"/>
        <v>72</v>
      </c>
      <c r="K46" s="67">
        <f t="shared" si="4"/>
        <v>0</v>
      </c>
      <c r="L46" s="66">
        <f t="shared" si="5"/>
        <v>72</v>
      </c>
      <c r="M46" s="51"/>
      <c r="N46" s="47"/>
      <c r="O46" s="45"/>
      <c r="P46" s="45"/>
      <c r="Q46" s="46"/>
      <c r="R46" s="47"/>
      <c r="S46" s="45"/>
      <c r="T46" s="75"/>
      <c r="U46" s="51"/>
      <c r="V46" s="47"/>
      <c r="W46" s="45"/>
      <c r="X46" s="45"/>
      <c r="Y46" s="46"/>
      <c r="Z46" s="47">
        <v>36</v>
      </c>
      <c r="AA46" s="45"/>
      <c r="AB46" s="68">
        <v>36</v>
      </c>
      <c r="AC46" s="51"/>
      <c r="AD46" s="47">
        <v>36</v>
      </c>
      <c r="AE46" s="45"/>
      <c r="AF46" s="45">
        <v>36</v>
      </c>
      <c r="AG46" s="46"/>
      <c r="AH46" s="47"/>
      <c r="AI46" s="45"/>
      <c r="AJ46" s="64"/>
      <c r="AK46" s="2"/>
      <c r="AL46" s="2"/>
    </row>
    <row r="47" spans="1:38" s="1" customFormat="1" ht="20.25">
      <c r="A47" s="32" t="s">
        <v>67</v>
      </c>
      <c r="B47" s="27"/>
      <c r="C47" s="44"/>
      <c r="D47" s="44"/>
      <c r="E47" s="44"/>
      <c r="F47" s="44" t="s">
        <v>137</v>
      </c>
      <c r="G47" s="40"/>
      <c r="H47" s="67">
        <f t="shared" si="1"/>
        <v>72</v>
      </c>
      <c r="I47" s="67">
        <f t="shared" si="2"/>
        <v>0</v>
      </c>
      <c r="J47" s="67">
        <f t="shared" si="3"/>
        <v>72</v>
      </c>
      <c r="K47" s="67">
        <f t="shared" si="4"/>
        <v>0</v>
      </c>
      <c r="L47" s="66">
        <f t="shared" si="5"/>
        <v>72</v>
      </c>
      <c r="M47" s="51"/>
      <c r="N47" s="47"/>
      <c r="O47" s="40"/>
      <c r="P47" s="40"/>
      <c r="Q47" s="40"/>
      <c r="R47" s="47"/>
      <c r="S47" s="40"/>
      <c r="T47" s="68"/>
      <c r="U47" s="53"/>
      <c r="V47" s="47"/>
      <c r="W47" s="48"/>
      <c r="X47" s="48"/>
      <c r="Y47" s="40"/>
      <c r="Z47" s="47"/>
      <c r="AA47" s="40"/>
      <c r="AB47" s="68"/>
      <c r="AC47" s="53"/>
      <c r="AD47" s="47">
        <v>72</v>
      </c>
      <c r="AE47" s="48"/>
      <c r="AF47" s="48">
        <v>72</v>
      </c>
      <c r="AG47" s="40"/>
      <c r="AH47" s="47"/>
      <c r="AI47" s="40"/>
      <c r="AJ47" s="52"/>
      <c r="AK47" s="2"/>
      <c r="AL47" s="2"/>
    </row>
    <row r="48" spans="1:38" s="1" customFormat="1" ht="31.5">
      <c r="A48" s="35" t="s">
        <v>110</v>
      </c>
      <c r="B48" s="31" t="s">
        <v>111</v>
      </c>
      <c r="C48" s="44" t="s">
        <v>137</v>
      </c>
      <c r="D48" s="44"/>
      <c r="E48" s="44"/>
      <c r="F48" s="44"/>
      <c r="G48" s="40"/>
      <c r="H48" s="67">
        <f t="shared" si="1"/>
        <v>378</v>
      </c>
      <c r="I48" s="67">
        <f t="shared" si="2"/>
        <v>52</v>
      </c>
      <c r="J48" s="67">
        <f t="shared" si="3"/>
        <v>326</v>
      </c>
      <c r="K48" s="67">
        <f t="shared" si="4"/>
        <v>50</v>
      </c>
      <c r="L48" s="66">
        <f t="shared" si="5"/>
        <v>276</v>
      </c>
      <c r="M48" s="51">
        <f>M49+M50+M51</f>
        <v>0</v>
      </c>
      <c r="N48" s="40">
        <f aca="true" t="shared" si="16" ref="N48:AJ48">N49+N50+N51</f>
        <v>0</v>
      </c>
      <c r="O48" s="40">
        <f t="shared" si="16"/>
        <v>0</v>
      </c>
      <c r="P48" s="40">
        <f t="shared" si="16"/>
        <v>0</v>
      </c>
      <c r="Q48" s="40">
        <f t="shared" si="16"/>
        <v>0</v>
      </c>
      <c r="R48" s="40">
        <f t="shared" si="16"/>
        <v>0</v>
      </c>
      <c r="S48" s="40">
        <f t="shared" si="16"/>
        <v>0</v>
      </c>
      <c r="T48" s="68">
        <f t="shared" si="16"/>
        <v>0</v>
      </c>
      <c r="U48" s="51">
        <f t="shared" si="16"/>
        <v>0</v>
      </c>
      <c r="V48" s="40">
        <f t="shared" si="16"/>
        <v>0</v>
      </c>
      <c r="W48" s="40">
        <f t="shared" si="16"/>
        <v>0</v>
      </c>
      <c r="X48" s="40">
        <f t="shared" si="16"/>
        <v>0</v>
      </c>
      <c r="Y48" s="40">
        <f t="shared" si="16"/>
        <v>0</v>
      </c>
      <c r="Z48" s="40">
        <f t="shared" si="16"/>
        <v>0</v>
      </c>
      <c r="AA48" s="40">
        <f t="shared" si="16"/>
        <v>0</v>
      </c>
      <c r="AB48" s="68">
        <f t="shared" si="16"/>
        <v>0</v>
      </c>
      <c r="AC48" s="51">
        <f t="shared" si="16"/>
        <v>52</v>
      </c>
      <c r="AD48" s="40">
        <f t="shared" si="16"/>
        <v>326</v>
      </c>
      <c r="AE48" s="40">
        <f t="shared" si="16"/>
        <v>50</v>
      </c>
      <c r="AF48" s="40">
        <f t="shared" si="16"/>
        <v>276</v>
      </c>
      <c r="AG48" s="40">
        <f t="shared" si="16"/>
        <v>0</v>
      </c>
      <c r="AH48" s="40">
        <f t="shared" si="16"/>
        <v>0</v>
      </c>
      <c r="AI48" s="40">
        <f t="shared" si="16"/>
        <v>0</v>
      </c>
      <c r="AJ48" s="52">
        <f t="shared" si="16"/>
        <v>0</v>
      </c>
      <c r="AK48" s="2"/>
      <c r="AL48" s="2"/>
    </row>
    <row r="49" spans="1:38" s="1" customFormat="1" ht="47.25">
      <c r="A49" s="32" t="s">
        <v>112</v>
      </c>
      <c r="B49" s="27" t="s">
        <v>113</v>
      </c>
      <c r="C49" s="44"/>
      <c r="D49" s="44"/>
      <c r="E49" s="44"/>
      <c r="F49" s="44"/>
      <c r="G49" s="40"/>
      <c r="H49" s="67">
        <f t="shared" si="1"/>
        <v>156</v>
      </c>
      <c r="I49" s="67">
        <f t="shared" si="2"/>
        <v>52</v>
      </c>
      <c r="J49" s="67">
        <f t="shared" si="3"/>
        <v>104</v>
      </c>
      <c r="K49" s="67">
        <f t="shared" si="4"/>
        <v>50</v>
      </c>
      <c r="L49" s="66">
        <f t="shared" si="5"/>
        <v>54</v>
      </c>
      <c r="M49" s="51"/>
      <c r="N49" s="47"/>
      <c r="O49" s="40"/>
      <c r="P49" s="40"/>
      <c r="Q49" s="40"/>
      <c r="R49" s="47"/>
      <c r="S49" s="40"/>
      <c r="T49" s="68"/>
      <c r="U49" s="53"/>
      <c r="V49" s="47"/>
      <c r="W49" s="48"/>
      <c r="X49" s="48"/>
      <c r="Y49" s="40"/>
      <c r="Z49" s="47"/>
      <c r="AA49" s="40"/>
      <c r="AB49" s="68"/>
      <c r="AC49" s="53">
        <v>52</v>
      </c>
      <c r="AD49" s="47">
        <v>104</v>
      </c>
      <c r="AE49" s="48">
        <v>50</v>
      </c>
      <c r="AF49" s="48">
        <v>54</v>
      </c>
      <c r="AG49" s="40"/>
      <c r="AH49" s="47"/>
      <c r="AI49" s="40"/>
      <c r="AJ49" s="52"/>
      <c r="AK49" s="2"/>
      <c r="AL49" s="2"/>
    </row>
    <row r="50" spans="1:38" s="1" customFormat="1" ht="20.25">
      <c r="A50" s="32" t="s">
        <v>114</v>
      </c>
      <c r="B50" s="27"/>
      <c r="C50" s="44"/>
      <c r="D50" s="44"/>
      <c r="E50" s="44" t="s">
        <v>137</v>
      </c>
      <c r="F50" s="44"/>
      <c r="G50" s="40"/>
      <c r="H50" s="67">
        <f t="shared" si="1"/>
        <v>108</v>
      </c>
      <c r="I50" s="67">
        <f t="shared" si="2"/>
        <v>0</v>
      </c>
      <c r="J50" s="67">
        <f t="shared" si="3"/>
        <v>108</v>
      </c>
      <c r="K50" s="67">
        <f t="shared" si="4"/>
        <v>0</v>
      </c>
      <c r="L50" s="66">
        <f t="shared" si="5"/>
        <v>108</v>
      </c>
      <c r="M50" s="51"/>
      <c r="N50" s="47"/>
      <c r="O50" s="40"/>
      <c r="P50" s="40"/>
      <c r="Q50" s="40"/>
      <c r="R50" s="47"/>
      <c r="S50" s="40"/>
      <c r="T50" s="68"/>
      <c r="U50" s="53"/>
      <c r="V50" s="47"/>
      <c r="W50" s="48"/>
      <c r="X50" s="48"/>
      <c r="Y50" s="40"/>
      <c r="Z50" s="47"/>
      <c r="AA50" s="40"/>
      <c r="AB50" s="68"/>
      <c r="AC50" s="53"/>
      <c r="AD50" s="47">
        <v>108</v>
      </c>
      <c r="AE50" s="48"/>
      <c r="AF50" s="48">
        <v>108</v>
      </c>
      <c r="AG50" s="40"/>
      <c r="AH50" s="47"/>
      <c r="AI50" s="40"/>
      <c r="AJ50" s="52"/>
      <c r="AK50" s="2"/>
      <c r="AL50" s="2"/>
    </row>
    <row r="51" spans="1:38" s="1" customFormat="1" ht="20.25">
      <c r="A51" s="32" t="s">
        <v>115</v>
      </c>
      <c r="B51" s="27"/>
      <c r="C51" s="44"/>
      <c r="D51" s="44"/>
      <c r="E51" s="44"/>
      <c r="F51" s="44" t="s">
        <v>137</v>
      </c>
      <c r="G51" s="40"/>
      <c r="H51" s="67">
        <f t="shared" si="1"/>
        <v>114</v>
      </c>
      <c r="I51" s="67">
        <f t="shared" si="2"/>
        <v>0</v>
      </c>
      <c r="J51" s="67">
        <f t="shared" si="3"/>
        <v>114</v>
      </c>
      <c r="K51" s="67">
        <f t="shared" si="4"/>
        <v>0</v>
      </c>
      <c r="L51" s="66">
        <f t="shared" si="5"/>
        <v>114</v>
      </c>
      <c r="M51" s="51"/>
      <c r="N51" s="47"/>
      <c r="O51" s="40"/>
      <c r="P51" s="40"/>
      <c r="Q51" s="40"/>
      <c r="R51" s="47"/>
      <c r="S51" s="40"/>
      <c r="T51" s="68"/>
      <c r="U51" s="53"/>
      <c r="V51" s="47"/>
      <c r="W51" s="48"/>
      <c r="X51" s="48"/>
      <c r="Y51" s="40"/>
      <c r="Z51" s="47"/>
      <c r="AA51" s="40"/>
      <c r="AB51" s="68"/>
      <c r="AC51" s="53"/>
      <c r="AD51" s="47">
        <v>114</v>
      </c>
      <c r="AE51" s="48"/>
      <c r="AF51" s="48">
        <v>114</v>
      </c>
      <c r="AG51" s="40"/>
      <c r="AH51" s="47"/>
      <c r="AI51" s="40"/>
      <c r="AJ51" s="52"/>
      <c r="AK51" s="2"/>
      <c r="AL51" s="2"/>
    </row>
    <row r="52" spans="1:38" s="1" customFormat="1" ht="31.5">
      <c r="A52" s="35" t="s">
        <v>116</v>
      </c>
      <c r="B52" s="31" t="s">
        <v>117</v>
      </c>
      <c r="C52" s="44" t="s">
        <v>139</v>
      </c>
      <c r="D52" s="44"/>
      <c r="E52" s="44"/>
      <c r="F52" s="44"/>
      <c r="G52" s="40"/>
      <c r="H52" s="67">
        <f t="shared" si="1"/>
        <v>241</v>
      </c>
      <c r="I52" s="67">
        <f t="shared" si="2"/>
        <v>34</v>
      </c>
      <c r="J52" s="67">
        <f t="shared" si="3"/>
        <v>207</v>
      </c>
      <c r="K52" s="67">
        <f t="shared" si="4"/>
        <v>29</v>
      </c>
      <c r="L52" s="66">
        <f t="shared" si="5"/>
        <v>178</v>
      </c>
      <c r="M52" s="51">
        <f>M53+M54+M55</f>
        <v>0</v>
      </c>
      <c r="N52" s="40">
        <f aca="true" t="shared" si="17" ref="N52:AJ52">N53+N54+N55</f>
        <v>0</v>
      </c>
      <c r="O52" s="40">
        <f t="shared" si="17"/>
        <v>0</v>
      </c>
      <c r="P52" s="40">
        <f t="shared" si="17"/>
        <v>0</v>
      </c>
      <c r="Q52" s="40">
        <f t="shared" si="17"/>
        <v>0</v>
      </c>
      <c r="R52" s="40">
        <f t="shared" si="17"/>
        <v>0</v>
      </c>
      <c r="S52" s="40">
        <f t="shared" si="17"/>
        <v>0</v>
      </c>
      <c r="T52" s="68">
        <f t="shared" si="17"/>
        <v>0</v>
      </c>
      <c r="U52" s="51">
        <f t="shared" si="17"/>
        <v>0</v>
      </c>
      <c r="V52" s="40">
        <f t="shared" si="17"/>
        <v>0</v>
      </c>
      <c r="W52" s="40">
        <f t="shared" si="17"/>
        <v>0</v>
      </c>
      <c r="X52" s="40">
        <f t="shared" si="17"/>
        <v>0</v>
      </c>
      <c r="Y52" s="40">
        <f t="shared" si="17"/>
        <v>0</v>
      </c>
      <c r="Z52" s="40">
        <f t="shared" si="17"/>
        <v>0</v>
      </c>
      <c r="AA52" s="40">
        <f t="shared" si="17"/>
        <v>0</v>
      </c>
      <c r="AB52" s="68">
        <f t="shared" si="17"/>
        <v>0</v>
      </c>
      <c r="AC52" s="51">
        <f t="shared" si="17"/>
        <v>34</v>
      </c>
      <c r="AD52" s="40">
        <f t="shared" si="17"/>
        <v>93</v>
      </c>
      <c r="AE52" s="40">
        <f t="shared" si="17"/>
        <v>29</v>
      </c>
      <c r="AF52" s="40">
        <f t="shared" si="17"/>
        <v>64</v>
      </c>
      <c r="AG52" s="40">
        <f t="shared" si="17"/>
        <v>0</v>
      </c>
      <c r="AH52" s="40">
        <f t="shared" si="17"/>
        <v>114</v>
      </c>
      <c r="AI52" s="40">
        <f t="shared" si="17"/>
        <v>0</v>
      </c>
      <c r="AJ52" s="52">
        <f t="shared" si="17"/>
        <v>114</v>
      </c>
      <c r="AK52" s="2"/>
      <c r="AL52" s="2"/>
    </row>
    <row r="53" spans="1:38" s="1" customFormat="1" ht="31.5">
      <c r="A53" s="32" t="s">
        <v>118</v>
      </c>
      <c r="B53" s="27" t="s">
        <v>119</v>
      </c>
      <c r="C53" s="44"/>
      <c r="D53" s="44"/>
      <c r="E53" s="44"/>
      <c r="F53" s="44"/>
      <c r="G53" s="40"/>
      <c r="H53" s="67">
        <f t="shared" si="1"/>
        <v>103</v>
      </c>
      <c r="I53" s="67">
        <f t="shared" si="2"/>
        <v>34</v>
      </c>
      <c r="J53" s="67">
        <f t="shared" si="3"/>
        <v>69</v>
      </c>
      <c r="K53" s="67">
        <f t="shared" si="4"/>
        <v>29</v>
      </c>
      <c r="L53" s="66">
        <f t="shared" si="5"/>
        <v>40</v>
      </c>
      <c r="M53" s="51"/>
      <c r="N53" s="47"/>
      <c r="O53" s="40"/>
      <c r="P53" s="40"/>
      <c r="Q53" s="40"/>
      <c r="R53" s="47"/>
      <c r="S53" s="40"/>
      <c r="T53" s="68"/>
      <c r="U53" s="53"/>
      <c r="V53" s="47"/>
      <c r="W53" s="48"/>
      <c r="X53" s="48"/>
      <c r="Y53" s="40"/>
      <c r="Z53" s="47"/>
      <c r="AA53" s="40"/>
      <c r="AB53" s="68"/>
      <c r="AC53" s="53">
        <v>34</v>
      </c>
      <c r="AD53" s="47">
        <v>69</v>
      </c>
      <c r="AE53" s="48">
        <v>29</v>
      </c>
      <c r="AF53" s="48">
        <v>40</v>
      </c>
      <c r="AG53" s="40"/>
      <c r="AH53" s="47"/>
      <c r="AI53" s="40"/>
      <c r="AJ53" s="52"/>
      <c r="AK53" s="2"/>
      <c r="AL53" s="2"/>
    </row>
    <row r="54" spans="1:38" s="1" customFormat="1" ht="20.25">
      <c r="A54" s="32" t="s">
        <v>120</v>
      </c>
      <c r="B54" s="27"/>
      <c r="C54" s="44"/>
      <c r="D54" s="44"/>
      <c r="E54" s="44" t="s">
        <v>139</v>
      </c>
      <c r="F54" s="44"/>
      <c r="G54" s="40"/>
      <c r="H54" s="67">
        <f t="shared" si="1"/>
        <v>54</v>
      </c>
      <c r="I54" s="67">
        <f t="shared" si="2"/>
        <v>0</v>
      </c>
      <c r="J54" s="67">
        <f t="shared" si="3"/>
        <v>54</v>
      </c>
      <c r="K54" s="67">
        <f t="shared" si="4"/>
        <v>0</v>
      </c>
      <c r="L54" s="66">
        <f t="shared" si="5"/>
        <v>54</v>
      </c>
      <c r="M54" s="51"/>
      <c r="N54" s="47"/>
      <c r="O54" s="40"/>
      <c r="P54" s="40"/>
      <c r="Q54" s="40"/>
      <c r="R54" s="47"/>
      <c r="S54" s="40"/>
      <c r="T54" s="68"/>
      <c r="U54" s="53"/>
      <c r="V54" s="47"/>
      <c r="W54" s="48"/>
      <c r="X54" s="48"/>
      <c r="Y54" s="40"/>
      <c r="Z54" s="47"/>
      <c r="AA54" s="40"/>
      <c r="AB54" s="68"/>
      <c r="AC54" s="53"/>
      <c r="AD54" s="47">
        <v>24</v>
      </c>
      <c r="AE54" s="48"/>
      <c r="AF54" s="48">
        <v>24</v>
      </c>
      <c r="AG54" s="40"/>
      <c r="AH54" s="47">
        <v>30</v>
      </c>
      <c r="AI54" s="40"/>
      <c r="AJ54" s="52">
        <v>30</v>
      </c>
      <c r="AK54" s="2"/>
      <c r="AL54" s="2"/>
    </row>
    <row r="55" spans="1:38" s="1" customFormat="1" ht="20.25">
      <c r="A55" s="32" t="s">
        <v>121</v>
      </c>
      <c r="B55" s="27"/>
      <c r="C55" s="44"/>
      <c r="D55" s="44"/>
      <c r="E55" s="44"/>
      <c r="F55" s="44" t="s">
        <v>139</v>
      </c>
      <c r="G55" s="40"/>
      <c r="H55" s="67">
        <f t="shared" si="1"/>
        <v>84</v>
      </c>
      <c r="I55" s="67">
        <f t="shared" si="2"/>
        <v>0</v>
      </c>
      <c r="J55" s="67">
        <f t="shared" si="3"/>
        <v>84</v>
      </c>
      <c r="K55" s="67">
        <f t="shared" si="4"/>
        <v>0</v>
      </c>
      <c r="L55" s="66">
        <f t="shared" si="5"/>
        <v>84</v>
      </c>
      <c r="M55" s="51"/>
      <c r="N55" s="47"/>
      <c r="O55" s="40"/>
      <c r="P55" s="40"/>
      <c r="Q55" s="40"/>
      <c r="R55" s="47"/>
      <c r="S55" s="40"/>
      <c r="T55" s="68"/>
      <c r="U55" s="53"/>
      <c r="V55" s="47"/>
      <c r="W55" s="48"/>
      <c r="X55" s="48"/>
      <c r="Y55" s="40"/>
      <c r="Z55" s="47"/>
      <c r="AA55" s="40"/>
      <c r="AB55" s="68"/>
      <c r="AC55" s="53"/>
      <c r="AD55" s="47"/>
      <c r="AE55" s="48"/>
      <c r="AF55" s="48"/>
      <c r="AG55" s="40"/>
      <c r="AH55" s="47">
        <v>84</v>
      </c>
      <c r="AI55" s="40"/>
      <c r="AJ55" s="52">
        <v>84</v>
      </c>
      <c r="AK55" s="2"/>
      <c r="AL55" s="2"/>
    </row>
    <row r="56" spans="1:38" s="1" customFormat="1" ht="31.5">
      <c r="A56" s="35" t="s">
        <v>122</v>
      </c>
      <c r="B56" s="31" t="s">
        <v>123</v>
      </c>
      <c r="C56" s="44" t="s">
        <v>139</v>
      </c>
      <c r="D56" s="44"/>
      <c r="E56" s="44"/>
      <c r="F56" s="44"/>
      <c r="G56" s="40"/>
      <c r="H56" s="67">
        <f t="shared" si="1"/>
        <v>202</v>
      </c>
      <c r="I56" s="67">
        <f t="shared" si="2"/>
        <v>27</v>
      </c>
      <c r="J56" s="67">
        <f t="shared" si="3"/>
        <v>175</v>
      </c>
      <c r="K56" s="67">
        <f t="shared" si="4"/>
        <v>25</v>
      </c>
      <c r="L56" s="66">
        <f t="shared" si="5"/>
        <v>150</v>
      </c>
      <c r="M56" s="51">
        <f>M57+M58+M59</f>
        <v>0</v>
      </c>
      <c r="N56" s="40">
        <f aca="true" t="shared" si="18" ref="N56:AJ56">N57+N58+N59</f>
        <v>0</v>
      </c>
      <c r="O56" s="40">
        <f t="shared" si="18"/>
        <v>0</v>
      </c>
      <c r="P56" s="40">
        <f t="shared" si="18"/>
        <v>0</v>
      </c>
      <c r="Q56" s="40">
        <f t="shared" si="18"/>
        <v>0</v>
      </c>
      <c r="R56" s="40">
        <f t="shared" si="18"/>
        <v>0</v>
      </c>
      <c r="S56" s="40">
        <f t="shared" si="18"/>
        <v>0</v>
      </c>
      <c r="T56" s="68">
        <f t="shared" si="18"/>
        <v>0</v>
      </c>
      <c r="U56" s="51">
        <f t="shared" si="18"/>
        <v>0</v>
      </c>
      <c r="V56" s="40">
        <f t="shared" si="18"/>
        <v>0</v>
      </c>
      <c r="W56" s="40">
        <f t="shared" si="18"/>
        <v>0</v>
      </c>
      <c r="X56" s="40">
        <f t="shared" si="18"/>
        <v>0</v>
      </c>
      <c r="Y56" s="40">
        <f t="shared" si="18"/>
        <v>0</v>
      </c>
      <c r="Z56" s="40">
        <f t="shared" si="18"/>
        <v>0</v>
      </c>
      <c r="AA56" s="40">
        <f t="shared" si="18"/>
        <v>0</v>
      </c>
      <c r="AB56" s="68">
        <f t="shared" si="18"/>
        <v>0</v>
      </c>
      <c r="AC56" s="51">
        <f t="shared" si="18"/>
        <v>0</v>
      </c>
      <c r="AD56" s="40">
        <f t="shared" si="18"/>
        <v>0</v>
      </c>
      <c r="AE56" s="40">
        <f t="shared" si="18"/>
        <v>0</v>
      </c>
      <c r="AF56" s="40">
        <f t="shared" si="18"/>
        <v>0</v>
      </c>
      <c r="AG56" s="40">
        <f t="shared" si="18"/>
        <v>27</v>
      </c>
      <c r="AH56" s="40">
        <f t="shared" si="18"/>
        <v>175</v>
      </c>
      <c r="AI56" s="40">
        <f t="shared" si="18"/>
        <v>25</v>
      </c>
      <c r="AJ56" s="52">
        <f t="shared" si="18"/>
        <v>150</v>
      </c>
      <c r="AK56" s="2"/>
      <c r="AL56" s="2"/>
    </row>
    <row r="57" spans="1:38" s="1" customFormat="1" ht="31.5">
      <c r="A57" s="32" t="s">
        <v>124</v>
      </c>
      <c r="B57" s="27" t="s">
        <v>125</v>
      </c>
      <c r="C57" s="44"/>
      <c r="D57" s="44"/>
      <c r="E57" s="44"/>
      <c r="F57" s="44"/>
      <c r="G57" s="40"/>
      <c r="H57" s="67">
        <f t="shared" si="1"/>
        <v>82</v>
      </c>
      <c r="I57" s="67">
        <f t="shared" si="2"/>
        <v>27</v>
      </c>
      <c r="J57" s="67">
        <f t="shared" si="3"/>
        <v>55</v>
      </c>
      <c r="K57" s="67">
        <f t="shared" si="4"/>
        <v>25</v>
      </c>
      <c r="L57" s="66">
        <f t="shared" si="5"/>
        <v>30</v>
      </c>
      <c r="M57" s="51"/>
      <c r="N57" s="47"/>
      <c r="O57" s="40"/>
      <c r="P57" s="40"/>
      <c r="Q57" s="40"/>
      <c r="R57" s="47"/>
      <c r="S57" s="40"/>
      <c r="T57" s="68"/>
      <c r="U57" s="53"/>
      <c r="V57" s="47"/>
      <c r="W57" s="48"/>
      <c r="X57" s="48"/>
      <c r="Y57" s="40"/>
      <c r="Z57" s="47"/>
      <c r="AA57" s="40"/>
      <c r="AB57" s="68"/>
      <c r="AC57" s="53"/>
      <c r="AD57" s="47"/>
      <c r="AE57" s="48"/>
      <c r="AF57" s="48"/>
      <c r="AG57" s="40">
        <v>27</v>
      </c>
      <c r="AH57" s="47">
        <v>55</v>
      </c>
      <c r="AI57" s="40">
        <v>25</v>
      </c>
      <c r="AJ57" s="52">
        <v>30</v>
      </c>
      <c r="AK57" s="2"/>
      <c r="AL57" s="2"/>
    </row>
    <row r="58" spans="1:38" s="1" customFormat="1" ht="20.25">
      <c r="A58" s="32" t="s">
        <v>126</v>
      </c>
      <c r="B58" s="27"/>
      <c r="C58" s="44"/>
      <c r="D58" s="44"/>
      <c r="E58" s="44" t="s">
        <v>139</v>
      </c>
      <c r="F58" s="44"/>
      <c r="G58" s="40"/>
      <c r="H58" s="67">
        <f t="shared" si="1"/>
        <v>48</v>
      </c>
      <c r="I58" s="67">
        <f t="shared" si="2"/>
        <v>0</v>
      </c>
      <c r="J58" s="67">
        <f t="shared" si="3"/>
        <v>48</v>
      </c>
      <c r="K58" s="67">
        <f t="shared" si="4"/>
        <v>0</v>
      </c>
      <c r="L58" s="66">
        <f t="shared" si="5"/>
        <v>48</v>
      </c>
      <c r="M58" s="51"/>
      <c r="N58" s="47"/>
      <c r="O58" s="40"/>
      <c r="P58" s="40"/>
      <c r="Q58" s="40"/>
      <c r="R58" s="47"/>
      <c r="S58" s="40"/>
      <c r="T58" s="68"/>
      <c r="U58" s="53"/>
      <c r="V58" s="47"/>
      <c r="W58" s="48"/>
      <c r="X58" s="48"/>
      <c r="Y58" s="40"/>
      <c r="Z58" s="47"/>
      <c r="AA58" s="40"/>
      <c r="AB58" s="68"/>
      <c r="AC58" s="53"/>
      <c r="AD58" s="47"/>
      <c r="AE58" s="48"/>
      <c r="AF58" s="48"/>
      <c r="AG58" s="40"/>
      <c r="AH58" s="47">
        <v>48</v>
      </c>
      <c r="AI58" s="40"/>
      <c r="AJ58" s="52">
        <v>48</v>
      </c>
      <c r="AK58" s="2"/>
      <c r="AL58" s="2"/>
    </row>
    <row r="59" spans="1:38" s="1" customFormat="1" ht="20.25">
      <c r="A59" s="32" t="s">
        <v>127</v>
      </c>
      <c r="B59" s="27"/>
      <c r="C59" s="44"/>
      <c r="D59" s="44"/>
      <c r="E59" s="44"/>
      <c r="F59" s="44" t="s">
        <v>139</v>
      </c>
      <c r="G59" s="40"/>
      <c r="H59" s="67">
        <f t="shared" si="1"/>
        <v>72</v>
      </c>
      <c r="I59" s="67">
        <f t="shared" si="2"/>
        <v>0</v>
      </c>
      <c r="J59" s="67">
        <f t="shared" si="3"/>
        <v>72</v>
      </c>
      <c r="K59" s="67">
        <f t="shared" si="4"/>
        <v>0</v>
      </c>
      <c r="L59" s="66">
        <f t="shared" si="5"/>
        <v>72</v>
      </c>
      <c r="M59" s="51"/>
      <c r="N59" s="47"/>
      <c r="O59" s="40"/>
      <c r="P59" s="40"/>
      <c r="Q59" s="40"/>
      <c r="R59" s="47"/>
      <c r="S59" s="40"/>
      <c r="T59" s="68"/>
      <c r="U59" s="53"/>
      <c r="V59" s="47"/>
      <c r="W59" s="48"/>
      <c r="X59" s="48"/>
      <c r="Y59" s="40"/>
      <c r="Z59" s="47"/>
      <c r="AA59" s="40"/>
      <c r="AB59" s="68"/>
      <c r="AC59" s="53"/>
      <c r="AD59" s="47"/>
      <c r="AE59" s="48"/>
      <c r="AF59" s="48"/>
      <c r="AG59" s="40"/>
      <c r="AH59" s="47">
        <v>72</v>
      </c>
      <c r="AI59" s="40"/>
      <c r="AJ59" s="52">
        <v>72</v>
      </c>
      <c r="AK59" s="2"/>
      <c r="AL59" s="2"/>
    </row>
    <row r="60" spans="1:38" s="1" customFormat="1" ht="31.5">
      <c r="A60" s="35" t="s">
        <v>128</v>
      </c>
      <c r="B60" s="31" t="s">
        <v>129</v>
      </c>
      <c r="C60" s="44" t="s">
        <v>139</v>
      </c>
      <c r="D60" s="44"/>
      <c r="E60" s="44"/>
      <c r="F60" s="44"/>
      <c r="G60" s="40"/>
      <c r="H60" s="67">
        <f t="shared" si="1"/>
        <v>568</v>
      </c>
      <c r="I60" s="67">
        <f t="shared" si="2"/>
        <v>80</v>
      </c>
      <c r="J60" s="67">
        <f t="shared" si="3"/>
        <v>488</v>
      </c>
      <c r="K60" s="67">
        <f t="shared" si="4"/>
        <v>63</v>
      </c>
      <c r="L60" s="66">
        <f t="shared" si="5"/>
        <v>425</v>
      </c>
      <c r="M60" s="51">
        <f>M61+M62+M63</f>
        <v>0</v>
      </c>
      <c r="N60" s="40">
        <f aca="true" t="shared" si="19" ref="N60:AJ60">N61+N62+N63</f>
        <v>0</v>
      </c>
      <c r="O60" s="40">
        <f t="shared" si="19"/>
        <v>0</v>
      </c>
      <c r="P60" s="40">
        <f t="shared" si="19"/>
        <v>0</v>
      </c>
      <c r="Q60" s="40">
        <f t="shared" si="19"/>
        <v>0</v>
      </c>
      <c r="R60" s="40">
        <f t="shared" si="19"/>
        <v>0</v>
      </c>
      <c r="S60" s="40">
        <f t="shared" si="19"/>
        <v>0</v>
      </c>
      <c r="T60" s="68">
        <f t="shared" si="19"/>
        <v>0</v>
      </c>
      <c r="U60" s="51">
        <f t="shared" si="19"/>
        <v>0</v>
      </c>
      <c r="V60" s="40">
        <f t="shared" si="19"/>
        <v>0</v>
      </c>
      <c r="W60" s="40">
        <f t="shared" si="19"/>
        <v>0</v>
      </c>
      <c r="X60" s="40">
        <f t="shared" si="19"/>
        <v>0</v>
      </c>
      <c r="Y60" s="40">
        <f t="shared" si="19"/>
        <v>0</v>
      </c>
      <c r="Z60" s="40">
        <f t="shared" si="19"/>
        <v>0</v>
      </c>
      <c r="AA60" s="40">
        <f t="shared" si="19"/>
        <v>0</v>
      </c>
      <c r="AB60" s="68">
        <f t="shared" si="19"/>
        <v>0</v>
      </c>
      <c r="AC60" s="51">
        <f t="shared" si="19"/>
        <v>0</v>
      </c>
      <c r="AD60" s="40">
        <f t="shared" si="19"/>
        <v>0</v>
      </c>
      <c r="AE60" s="40">
        <f t="shared" si="19"/>
        <v>0</v>
      </c>
      <c r="AF60" s="40">
        <f t="shared" si="19"/>
        <v>0</v>
      </c>
      <c r="AG60" s="40">
        <f t="shared" si="19"/>
        <v>80</v>
      </c>
      <c r="AH60" s="40">
        <f t="shared" si="19"/>
        <v>488</v>
      </c>
      <c r="AI60" s="40">
        <f t="shared" si="19"/>
        <v>63</v>
      </c>
      <c r="AJ60" s="52">
        <f t="shared" si="19"/>
        <v>425</v>
      </c>
      <c r="AK60" s="2"/>
      <c r="AL60" s="2"/>
    </row>
    <row r="61" spans="1:38" s="1" customFormat="1" ht="47.25">
      <c r="A61" s="32" t="s">
        <v>130</v>
      </c>
      <c r="B61" s="27" t="s">
        <v>131</v>
      </c>
      <c r="C61" s="44"/>
      <c r="D61" s="44"/>
      <c r="E61" s="44"/>
      <c r="F61" s="44"/>
      <c r="G61" s="40"/>
      <c r="H61" s="67">
        <f t="shared" si="1"/>
        <v>244</v>
      </c>
      <c r="I61" s="67">
        <f t="shared" si="2"/>
        <v>80</v>
      </c>
      <c r="J61" s="67">
        <f t="shared" si="3"/>
        <v>164</v>
      </c>
      <c r="K61" s="67">
        <f t="shared" si="4"/>
        <v>63</v>
      </c>
      <c r="L61" s="66">
        <f t="shared" si="5"/>
        <v>101</v>
      </c>
      <c r="M61" s="51"/>
      <c r="N61" s="47"/>
      <c r="O61" s="40"/>
      <c r="P61" s="40"/>
      <c r="Q61" s="40"/>
      <c r="R61" s="47"/>
      <c r="S61" s="40"/>
      <c r="T61" s="68"/>
      <c r="U61" s="53"/>
      <c r="V61" s="47"/>
      <c r="W61" s="48"/>
      <c r="X61" s="48"/>
      <c r="Y61" s="40"/>
      <c r="Z61" s="47"/>
      <c r="AA61" s="40"/>
      <c r="AB61" s="68"/>
      <c r="AC61" s="53"/>
      <c r="AD61" s="47"/>
      <c r="AE61" s="48"/>
      <c r="AF61" s="48"/>
      <c r="AG61" s="40">
        <v>80</v>
      </c>
      <c r="AH61" s="47">
        <v>164</v>
      </c>
      <c r="AI61" s="40">
        <v>63</v>
      </c>
      <c r="AJ61" s="52">
        <v>101</v>
      </c>
      <c r="AK61" s="2"/>
      <c r="AL61" s="2"/>
    </row>
    <row r="62" spans="1:38" s="1" customFormat="1" ht="20.25">
      <c r="A62" s="32" t="s">
        <v>132</v>
      </c>
      <c r="B62" s="27"/>
      <c r="C62" s="44"/>
      <c r="D62" s="44"/>
      <c r="E62" s="44" t="s">
        <v>139</v>
      </c>
      <c r="F62" s="44"/>
      <c r="G62" s="40"/>
      <c r="H62" s="67">
        <f t="shared" si="1"/>
        <v>204</v>
      </c>
      <c r="I62" s="67">
        <f t="shared" si="2"/>
        <v>0</v>
      </c>
      <c r="J62" s="67">
        <f t="shared" si="3"/>
        <v>204</v>
      </c>
      <c r="K62" s="67">
        <f t="shared" si="4"/>
        <v>0</v>
      </c>
      <c r="L62" s="66">
        <f t="shared" si="5"/>
        <v>204</v>
      </c>
      <c r="M62" s="51"/>
      <c r="N62" s="47"/>
      <c r="O62" s="40"/>
      <c r="P62" s="40"/>
      <c r="Q62" s="40"/>
      <c r="R62" s="47"/>
      <c r="S62" s="40"/>
      <c r="T62" s="68"/>
      <c r="U62" s="53"/>
      <c r="V62" s="47"/>
      <c r="W62" s="48"/>
      <c r="X62" s="48"/>
      <c r="Y62" s="40"/>
      <c r="Z62" s="47"/>
      <c r="AA62" s="40"/>
      <c r="AB62" s="68"/>
      <c r="AC62" s="53"/>
      <c r="AD62" s="47"/>
      <c r="AE62" s="48"/>
      <c r="AF62" s="48"/>
      <c r="AG62" s="40"/>
      <c r="AH62" s="47">
        <v>204</v>
      </c>
      <c r="AI62" s="40"/>
      <c r="AJ62" s="52">
        <v>204</v>
      </c>
      <c r="AK62" s="2"/>
      <c r="AL62" s="2"/>
    </row>
    <row r="63" spans="1:38" s="1" customFormat="1" ht="20.25">
      <c r="A63" s="32" t="s">
        <v>133</v>
      </c>
      <c r="B63" s="27"/>
      <c r="C63" s="44"/>
      <c r="D63" s="44"/>
      <c r="E63" s="44"/>
      <c r="F63" s="44" t="s">
        <v>139</v>
      </c>
      <c r="G63" s="40"/>
      <c r="H63" s="67">
        <f t="shared" si="1"/>
        <v>120</v>
      </c>
      <c r="I63" s="67">
        <f t="shared" si="2"/>
        <v>0</v>
      </c>
      <c r="J63" s="67">
        <f t="shared" si="3"/>
        <v>120</v>
      </c>
      <c r="K63" s="67">
        <f t="shared" si="4"/>
        <v>0</v>
      </c>
      <c r="L63" s="66">
        <f t="shared" si="5"/>
        <v>120</v>
      </c>
      <c r="M63" s="51"/>
      <c r="N63" s="47"/>
      <c r="O63" s="40"/>
      <c r="P63" s="40"/>
      <c r="Q63" s="40"/>
      <c r="R63" s="47"/>
      <c r="S63" s="40"/>
      <c r="T63" s="68"/>
      <c r="U63" s="53"/>
      <c r="V63" s="47"/>
      <c r="W63" s="48"/>
      <c r="X63" s="48"/>
      <c r="Y63" s="40"/>
      <c r="Z63" s="47"/>
      <c r="AA63" s="40"/>
      <c r="AB63" s="68"/>
      <c r="AC63" s="53"/>
      <c r="AD63" s="47"/>
      <c r="AE63" s="48"/>
      <c r="AF63" s="48"/>
      <c r="AG63" s="40"/>
      <c r="AH63" s="47">
        <v>120</v>
      </c>
      <c r="AI63" s="40"/>
      <c r="AJ63" s="52">
        <v>120</v>
      </c>
      <c r="AK63" s="2"/>
      <c r="AL63" s="2"/>
    </row>
    <row r="64" spans="1:38" s="1" customFormat="1" ht="21" thickBot="1">
      <c r="A64" s="36" t="s">
        <v>68</v>
      </c>
      <c r="B64" s="30" t="s">
        <v>22</v>
      </c>
      <c r="C64" s="44"/>
      <c r="D64" s="44"/>
      <c r="E64" s="44"/>
      <c r="F64" s="44"/>
      <c r="G64" s="40"/>
      <c r="H64" s="67">
        <f t="shared" si="1"/>
        <v>72</v>
      </c>
      <c r="I64" s="67">
        <f t="shared" si="2"/>
        <v>36</v>
      </c>
      <c r="J64" s="67">
        <f t="shared" si="3"/>
        <v>36</v>
      </c>
      <c r="K64" s="67">
        <f t="shared" si="4"/>
        <v>0</v>
      </c>
      <c r="L64" s="66">
        <f t="shared" si="5"/>
        <v>36</v>
      </c>
      <c r="M64" s="51"/>
      <c r="N64" s="47"/>
      <c r="O64" s="40"/>
      <c r="P64" s="40"/>
      <c r="Q64" s="40"/>
      <c r="R64" s="47"/>
      <c r="S64" s="40"/>
      <c r="T64" s="68"/>
      <c r="U64" s="53"/>
      <c r="V64" s="47"/>
      <c r="W64" s="48"/>
      <c r="X64" s="48"/>
      <c r="Y64" s="40"/>
      <c r="Z64" s="47"/>
      <c r="AA64" s="40"/>
      <c r="AB64" s="68"/>
      <c r="AC64" s="53">
        <v>36</v>
      </c>
      <c r="AD64" s="47">
        <v>36</v>
      </c>
      <c r="AE64" s="48"/>
      <c r="AF64" s="48">
        <v>36</v>
      </c>
      <c r="AG64" s="40"/>
      <c r="AH64" s="47"/>
      <c r="AI64" s="40"/>
      <c r="AJ64" s="52"/>
      <c r="AK64" s="2"/>
      <c r="AL64" s="2"/>
    </row>
    <row r="65" spans="1:38" s="1" customFormat="1" ht="20.25">
      <c r="A65" s="76"/>
      <c r="B65" s="77" t="s">
        <v>150</v>
      </c>
      <c r="C65" s="44"/>
      <c r="D65" s="44"/>
      <c r="E65" s="44"/>
      <c r="F65" s="44"/>
      <c r="G65" s="40"/>
      <c r="H65" s="67">
        <f aca="true" t="shared" si="20" ref="H65:M65">H34+H35+H38+H39+H42+H43+H46+H47+H50+H51+H54+H55+H58+H59+H62+H63</f>
        <v>1476</v>
      </c>
      <c r="I65" s="67">
        <f t="shared" si="20"/>
        <v>0</v>
      </c>
      <c r="J65" s="67">
        <f t="shared" si="20"/>
        <v>1476</v>
      </c>
      <c r="K65" s="67">
        <f t="shared" si="20"/>
        <v>0</v>
      </c>
      <c r="L65" s="66">
        <f t="shared" si="20"/>
        <v>1476</v>
      </c>
      <c r="M65" s="51">
        <f t="shared" si="20"/>
        <v>0</v>
      </c>
      <c r="N65" s="40">
        <f aca="true" t="shared" si="21" ref="N65:AJ65">N34+N35+N38+N39+N42+N43+N46+N47+N50+N51+N54+N55+N58+N59+N62+N63</f>
        <v>0</v>
      </c>
      <c r="O65" s="40">
        <f t="shared" si="21"/>
        <v>0</v>
      </c>
      <c r="P65" s="40">
        <f t="shared" si="21"/>
        <v>0</v>
      </c>
      <c r="Q65" s="40">
        <f t="shared" si="21"/>
        <v>0</v>
      </c>
      <c r="R65" s="40">
        <f t="shared" si="21"/>
        <v>126</v>
      </c>
      <c r="S65" s="40">
        <f t="shared" si="21"/>
        <v>0</v>
      </c>
      <c r="T65" s="68">
        <f t="shared" si="21"/>
        <v>126</v>
      </c>
      <c r="U65" s="51">
        <f t="shared" si="21"/>
        <v>0</v>
      </c>
      <c r="V65" s="40">
        <f t="shared" si="21"/>
        <v>228</v>
      </c>
      <c r="W65" s="40">
        <f t="shared" si="21"/>
        <v>0</v>
      </c>
      <c r="X65" s="40">
        <f t="shared" si="21"/>
        <v>228</v>
      </c>
      <c r="Y65" s="40">
        <f t="shared" si="21"/>
        <v>0</v>
      </c>
      <c r="Z65" s="40">
        <f t="shared" si="21"/>
        <v>210</v>
      </c>
      <c r="AA65" s="40">
        <f t="shared" si="21"/>
        <v>0</v>
      </c>
      <c r="AB65" s="68">
        <f t="shared" si="21"/>
        <v>210</v>
      </c>
      <c r="AC65" s="51">
        <f t="shared" si="21"/>
        <v>0</v>
      </c>
      <c r="AD65" s="40">
        <f t="shared" si="21"/>
        <v>354</v>
      </c>
      <c r="AE65" s="40">
        <f t="shared" si="21"/>
        <v>0</v>
      </c>
      <c r="AF65" s="40">
        <f t="shared" si="21"/>
        <v>354</v>
      </c>
      <c r="AG65" s="40">
        <f t="shared" si="21"/>
        <v>0</v>
      </c>
      <c r="AH65" s="40">
        <f t="shared" si="21"/>
        <v>558</v>
      </c>
      <c r="AI65" s="40">
        <f t="shared" si="21"/>
        <v>0</v>
      </c>
      <c r="AJ65" s="52">
        <f t="shared" si="21"/>
        <v>558</v>
      </c>
      <c r="AK65" s="2"/>
      <c r="AL65" s="2"/>
    </row>
    <row r="66" spans="1:38" s="1" customFormat="1" ht="20.25">
      <c r="A66" s="78"/>
      <c r="B66" s="79" t="s">
        <v>145</v>
      </c>
      <c r="C66" s="44"/>
      <c r="D66" s="44"/>
      <c r="E66" s="44"/>
      <c r="F66" s="44"/>
      <c r="G66" s="40"/>
      <c r="H66" s="67">
        <f aca="true" t="shared" si="22" ref="H66:M66">H8+H24+H30</f>
        <v>4050</v>
      </c>
      <c r="I66" s="67">
        <f t="shared" si="22"/>
        <v>1350</v>
      </c>
      <c r="J66" s="67">
        <f t="shared" si="22"/>
        <v>2700</v>
      </c>
      <c r="K66" s="67">
        <f t="shared" si="22"/>
        <v>1089</v>
      </c>
      <c r="L66" s="66">
        <f t="shared" si="22"/>
        <v>1611</v>
      </c>
      <c r="M66" s="51">
        <f t="shared" si="22"/>
        <v>306</v>
      </c>
      <c r="N66" s="40">
        <f aca="true" t="shared" si="23" ref="N66:AJ66">N8+N24+N30</f>
        <v>612</v>
      </c>
      <c r="O66" s="40">
        <f t="shared" si="23"/>
        <v>263</v>
      </c>
      <c r="P66" s="40">
        <f t="shared" si="23"/>
        <v>349</v>
      </c>
      <c r="Q66" s="40">
        <f t="shared" si="23"/>
        <v>355</v>
      </c>
      <c r="R66" s="40">
        <f t="shared" si="23"/>
        <v>708</v>
      </c>
      <c r="S66" s="40">
        <f t="shared" si="23"/>
        <v>304</v>
      </c>
      <c r="T66" s="68">
        <f t="shared" si="23"/>
        <v>404</v>
      </c>
      <c r="U66" s="51">
        <f t="shared" si="23"/>
        <v>181</v>
      </c>
      <c r="V66" s="40">
        <f t="shared" si="23"/>
        <v>366</v>
      </c>
      <c r="W66" s="40">
        <f t="shared" si="23"/>
        <v>155</v>
      </c>
      <c r="X66" s="40">
        <f t="shared" si="23"/>
        <v>211</v>
      </c>
      <c r="Y66" s="40">
        <f t="shared" si="23"/>
        <v>266</v>
      </c>
      <c r="Z66" s="40">
        <f t="shared" si="23"/>
        <v>560</v>
      </c>
      <c r="AA66" s="40">
        <f t="shared" si="23"/>
        <v>180</v>
      </c>
      <c r="AB66" s="68">
        <f t="shared" si="23"/>
        <v>380</v>
      </c>
      <c r="AC66" s="51">
        <f t="shared" si="23"/>
        <v>135</v>
      </c>
      <c r="AD66" s="40">
        <f t="shared" si="23"/>
        <v>235</v>
      </c>
      <c r="AE66" s="40">
        <f t="shared" si="23"/>
        <v>99</v>
      </c>
      <c r="AF66" s="40">
        <f t="shared" si="23"/>
        <v>136</v>
      </c>
      <c r="AG66" s="40">
        <f t="shared" si="23"/>
        <v>107</v>
      </c>
      <c r="AH66" s="40">
        <f t="shared" si="23"/>
        <v>219</v>
      </c>
      <c r="AI66" s="40">
        <f t="shared" si="23"/>
        <v>88</v>
      </c>
      <c r="AJ66" s="52">
        <f t="shared" si="23"/>
        <v>131</v>
      </c>
      <c r="AK66" s="2"/>
      <c r="AL66" s="2"/>
    </row>
    <row r="67" spans="1:38" s="1" customFormat="1" ht="20.25">
      <c r="A67" s="78"/>
      <c r="B67" s="79" t="s">
        <v>69</v>
      </c>
      <c r="C67" s="44"/>
      <c r="D67" s="44"/>
      <c r="E67" s="44"/>
      <c r="F67" s="44"/>
      <c r="G67" s="40"/>
      <c r="H67" s="47" t="s">
        <v>149</v>
      </c>
      <c r="I67" s="47"/>
      <c r="J67" s="47"/>
      <c r="K67" s="47"/>
      <c r="L67" s="49"/>
      <c r="M67" s="100"/>
      <c r="N67" s="96"/>
      <c r="O67" s="96"/>
      <c r="P67" s="96"/>
      <c r="Q67" s="96" t="s">
        <v>146</v>
      </c>
      <c r="R67" s="96"/>
      <c r="S67" s="96"/>
      <c r="T67" s="106"/>
      <c r="U67" s="98"/>
      <c r="V67" s="99"/>
      <c r="W67" s="99"/>
      <c r="X67" s="99"/>
      <c r="Y67" s="99" t="s">
        <v>148</v>
      </c>
      <c r="Z67" s="99"/>
      <c r="AA67" s="99"/>
      <c r="AB67" s="133"/>
      <c r="AC67" s="98"/>
      <c r="AD67" s="99"/>
      <c r="AE67" s="99"/>
      <c r="AF67" s="99"/>
      <c r="AG67" s="96"/>
      <c r="AH67" s="96"/>
      <c r="AI67" s="96"/>
      <c r="AJ67" s="97"/>
      <c r="AK67" s="2"/>
      <c r="AL67" s="2"/>
    </row>
    <row r="68" spans="1:38" s="1" customFormat="1" ht="21.75" customHeight="1">
      <c r="A68" s="80" t="s">
        <v>70</v>
      </c>
      <c r="B68" s="81"/>
      <c r="C68" s="44"/>
      <c r="D68" s="44"/>
      <c r="E68" s="44"/>
      <c r="F68" s="44"/>
      <c r="G68" s="40"/>
      <c r="H68" s="67">
        <f>H8+H24+H31+H64</f>
        <v>5526</v>
      </c>
      <c r="I68" s="67">
        <f>I8+I24+I31+I64</f>
        <v>1350</v>
      </c>
      <c r="J68" s="67">
        <f>J8+J24+J31+J64</f>
        <v>4176</v>
      </c>
      <c r="K68" s="67">
        <f>K8+K24+K31+K64</f>
        <v>1089</v>
      </c>
      <c r="L68" s="66">
        <f>L8+L24+L31+L64</f>
        <v>3087</v>
      </c>
      <c r="M68" s="51"/>
      <c r="N68" s="40">
        <v>612</v>
      </c>
      <c r="O68" s="40"/>
      <c r="P68" s="40"/>
      <c r="Q68" s="40"/>
      <c r="R68" s="40">
        <v>834</v>
      </c>
      <c r="S68" s="40"/>
      <c r="T68" s="68"/>
      <c r="U68" s="53"/>
      <c r="V68" s="48">
        <v>594</v>
      </c>
      <c r="W68" s="48"/>
      <c r="X68" s="48"/>
      <c r="Y68" s="40"/>
      <c r="Z68" s="40">
        <v>770</v>
      </c>
      <c r="AA68" s="40"/>
      <c r="AB68" s="68"/>
      <c r="AC68" s="53"/>
      <c r="AD68" s="48">
        <v>589</v>
      </c>
      <c r="AE68" s="48"/>
      <c r="AF68" s="48"/>
      <c r="AG68" s="40"/>
      <c r="AH68" s="40">
        <v>777</v>
      </c>
      <c r="AI68" s="40"/>
      <c r="AJ68" s="52"/>
      <c r="AK68" s="2"/>
      <c r="AL68" s="2"/>
    </row>
    <row r="69" spans="1:38" s="1" customFormat="1" ht="20.25">
      <c r="A69" s="80"/>
      <c r="B69" s="81" t="s">
        <v>140</v>
      </c>
      <c r="C69" s="44"/>
      <c r="D69" s="44"/>
      <c r="E69" s="44"/>
      <c r="F69" s="44"/>
      <c r="G69" s="40"/>
      <c r="H69" s="47"/>
      <c r="I69" s="47"/>
      <c r="J69" s="47"/>
      <c r="K69" s="47"/>
      <c r="L69" s="49"/>
      <c r="M69" s="100">
        <v>1446</v>
      </c>
      <c r="N69" s="96"/>
      <c r="O69" s="96"/>
      <c r="P69" s="96"/>
      <c r="Q69" s="102"/>
      <c r="R69" s="102"/>
      <c r="S69" s="102"/>
      <c r="T69" s="103"/>
      <c r="U69" s="98">
        <v>1364</v>
      </c>
      <c r="V69" s="99"/>
      <c r="W69" s="99"/>
      <c r="X69" s="99"/>
      <c r="Y69" s="102"/>
      <c r="Z69" s="102"/>
      <c r="AA69" s="102"/>
      <c r="AB69" s="103"/>
      <c r="AC69" s="100">
        <v>1366</v>
      </c>
      <c r="AD69" s="96"/>
      <c r="AE69" s="96"/>
      <c r="AF69" s="96"/>
      <c r="AG69" s="96"/>
      <c r="AH69" s="96"/>
      <c r="AI69" s="96"/>
      <c r="AJ69" s="97"/>
      <c r="AK69" s="2"/>
      <c r="AL69" s="2"/>
    </row>
    <row r="70" spans="1:38" s="1" customFormat="1" ht="20.25">
      <c r="A70" s="82"/>
      <c r="B70" s="83" t="s">
        <v>141</v>
      </c>
      <c r="C70" s="44"/>
      <c r="D70" s="44"/>
      <c r="E70" s="44"/>
      <c r="F70" s="44"/>
      <c r="G70" s="40"/>
      <c r="H70" s="47"/>
      <c r="I70" s="47"/>
      <c r="J70" s="47"/>
      <c r="K70" s="47"/>
      <c r="L70" s="49"/>
      <c r="M70" s="100">
        <v>661</v>
      </c>
      <c r="N70" s="96"/>
      <c r="O70" s="96"/>
      <c r="P70" s="96"/>
      <c r="Q70" s="102"/>
      <c r="R70" s="102"/>
      <c r="S70" s="102"/>
      <c r="T70" s="103"/>
      <c r="U70" s="98">
        <v>447</v>
      </c>
      <c r="V70" s="99"/>
      <c r="W70" s="99"/>
      <c r="X70" s="99"/>
      <c r="Y70" s="102"/>
      <c r="Z70" s="102"/>
      <c r="AA70" s="102"/>
      <c r="AB70" s="103"/>
      <c r="AC70" s="100">
        <v>242</v>
      </c>
      <c r="AD70" s="96"/>
      <c r="AE70" s="96"/>
      <c r="AF70" s="96"/>
      <c r="AG70" s="96"/>
      <c r="AH70" s="96"/>
      <c r="AI70" s="96"/>
      <c r="AJ70" s="97"/>
      <c r="AK70" s="2"/>
      <c r="AL70" s="2"/>
    </row>
    <row r="71" spans="1:38" s="1" customFormat="1" ht="42.75" customHeight="1">
      <c r="A71" s="82"/>
      <c r="B71" s="81" t="s">
        <v>142</v>
      </c>
      <c r="C71" s="44"/>
      <c r="D71" s="44"/>
      <c r="E71" s="44"/>
      <c r="F71" s="44"/>
      <c r="G71" s="40"/>
      <c r="H71" s="47"/>
      <c r="I71" s="47"/>
      <c r="J71" s="47"/>
      <c r="K71" s="47"/>
      <c r="L71" s="49"/>
      <c r="M71" s="100">
        <v>2107</v>
      </c>
      <c r="N71" s="96"/>
      <c r="O71" s="96"/>
      <c r="P71" s="96"/>
      <c r="Q71" s="102"/>
      <c r="R71" s="102"/>
      <c r="S71" s="102"/>
      <c r="T71" s="103"/>
      <c r="U71" s="98">
        <v>1811</v>
      </c>
      <c r="V71" s="99"/>
      <c r="W71" s="99"/>
      <c r="X71" s="99"/>
      <c r="Y71" s="102"/>
      <c r="Z71" s="102"/>
      <c r="AA71" s="102"/>
      <c r="AB71" s="103"/>
      <c r="AC71" s="100">
        <v>1608</v>
      </c>
      <c r="AD71" s="96"/>
      <c r="AE71" s="96"/>
      <c r="AF71" s="96"/>
      <c r="AG71" s="96"/>
      <c r="AH71" s="96"/>
      <c r="AI71" s="96"/>
      <c r="AJ71" s="97"/>
      <c r="AK71" s="2"/>
      <c r="AL71" s="2"/>
    </row>
    <row r="72" spans="1:38" s="1" customFormat="1" ht="21" thickBot="1">
      <c r="A72" s="84" t="s">
        <v>71</v>
      </c>
      <c r="B72" s="85" t="s">
        <v>72</v>
      </c>
      <c r="C72" s="38"/>
      <c r="D72" s="38" t="s">
        <v>139</v>
      </c>
      <c r="E72" s="38"/>
      <c r="F72" s="38"/>
      <c r="G72" s="37"/>
      <c r="H72" s="47" t="s">
        <v>149</v>
      </c>
      <c r="I72" s="47"/>
      <c r="J72" s="50"/>
      <c r="K72" s="37"/>
      <c r="L72" s="49"/>
      <c r="M72" s="101"/>
      <c r="N72" s="91"/>
      <c r="O72" s="91"/>
      <c r="P72" s="91"/>
      <c r="Q72" s="90"/>
      <c r="R72" s="91"/>
      <c r="S72" s="91"/>
      <c r="T72" s="119"/>
      <c r="U72" s="111"/>
      <c r="V72" s="91"/>
      <c r="W72" s="91"/>
      <c r="X72" s="91"/>
      <c r="Y72" s="90"/>
      <c r="Z72" s="91"/>
      <c r="AA72" s="91"/>
      <c r="AB72" s="119"/>
      <c r="AC72" s="101"/>
      <c r="AD72" s="91"/>
      <c r="AE72" s="91"/>
      <c r="AF72" s="91"/>
      <c r="AG72" s="90" t="s">
        <v>149</v>
      </c>
      <c r="AH72" s="91"/>
      <c r="AI72" s="91"/>
      <c r="AJ72" s="92"/>
      <c r="AK72" s="2"/>
      <c r="AL72" s="2"/>
    </row>
    <row r="73" spans="1:38" s="13" customFormat="1" ht="20.25">
      <c r="A73" s="86"/>
      <c r="B73" s="87"/>
      <c r="C73" s="134" t="s">
        <v>77</v>
      </c>
      <c r="D73" s="135"/>
      <c r="E73" s="135"/>
      <c r="F73" s="135"/>
      <c r="G73" s="135"/>
      <c r="H73" s="135"/>
      <c r="I73" s="135"/>
      <c r="J73" s="135"/>
      <c r="K73" s="135"/>
      <c r="L73" s="136"/>
      <c r="M73" s="100">
        <v>612</v>
      </c>
      <c r="N73" s="96"/>
      <c r="O73" s="96"/>
      <c r="P73" s="96"/>
      <c r="Q73" s="96">
        <v>708</v>
      </c>
      <c r="R73" s="96"/>
      <c r="S73" s="96"/>
      <c r="T73" s="106"/>
      <c r="U73" s="100">
        <v>366</v>
      </c>
      <c r="V73" s="96"/>
      <c r="W73" s="96"/>
      <c r="X73" s="96"/>
      <c r="Y73" s="96">
        <v>560</v>
      </c>
      <c r="Z73" s="96"/>
      <c r="AA73" s="96"/>
      <c r="AB73" s="106"/>
      <c r="AC73" s="100">
        <v>235</v>
      </c>
      <c r="AD73" s="96"/>
      <c r="AE73" s="96"/>
      <c r="AF73" s="96"/>
      <c r="AG73" s="96">
        <v>219</v>
      </c>
      <c r="AH73" s="96"/>
      <c r="AI73" s="96"/>
      <c r="AJ73" s="97"/>
      <c r="AK73" s="14"/>
      <c r="AL73" s="14"/>
    </row>
    <row r="74" spans="1:38" s="13" customFormat="1" ht="20.25">
      <c r="A74" s="138" t="s">
        <v>73</v>
      </c>
      <c r="B74" s="139"/>
      <c r="C74" s="134" t="s">
        <v>143</v>
      </c>
      <c r="D74" s="135"/>
      <c r="E74" s="135"/>
      <c r="F74" s="135"/>
      <c r="G74" s="135"/>
      <c r="H74" s="135"/>
      <c r="I74" s="135"/>
      <c r="J74" s="135"/>
      <c r="K74" s="135"/>
      <c r="L74" s="136"/>
      <c r="M74" s="100"/>
      <c r="N74" s="96"/>
      <c r="O74" s="96"/>
      <c r="P74" s="96"/>
      <c r="Q74" s="96">
        <v>54</v>
      </c>
      <c r="R74" s="96"/>
      <c r="S74" s="96"/>
      <c r="T74" s="106"/>
      <c r="U74" s="98">
        <v>114</v>
      </c>
      <c r="V74" s="99"/>
      <c r="W74" s="99"/>
      <c r="X74" s="99"/>
      <c r="Y74" s="96">
        <v>102</v>
      </c>
      <c r="Z74" s="96"/>
      <c r="AA74" s="96"/>
      <c r="AB74" s="106"/>
      <c r="AC74" s="98">
        <v>168</v>
      </c>
      <c r="AD74" s="99"/>
      <c r="AE74" s="99"/>
      <c r="AF74" s="99"/>
      <c r="AG74" s="96">
        <v>282</v>
      </c>
      <c r="AH74" s="96"/>
      <c r="AI74" s="96"/>
      <c r="AJ74" s="97"/>
      <c r="AK74" s="14"/>
      <c r="AL74" s="14"/>
    </row>
    <row r="75" spans="1:38" s="13" customFormat="1" ht="20.25">
      <c r="A75" s="138" t="s">
        <v>74</v>
      </c>
      <c r="B75" s="139"/>
      <c r="C75" s="137" t="s">
        <v>144</v>
      </c>
      <c r="D75" s="135"/>
      <c r="E75" s="135"/>
      <c r="F75" s="135"/>
      <c r="G75" s="135"/>
      <c r="H75" s="135"/>
      <c r="I75" s="135"/>
      <c r="J75" s="135"/>
      <c r="K75" s="135"/>
      <c r="L75" s="136"/>
      <c r="M75" s="100"/>
      <c r="N75" s="96"/>
      <c r="O75" s="96"/>
      <c r="P75" s="96"/>
      <c r="Q75" s="96">
        <v>72</v>
      </c>
      <c r="R75" s="96"/>
      <c r="S75" s="96"/>
      <c r="T75" s="106"/>
      <c r="U75" s="100">
        <v>114</v>
      </c>
      <c r="V75" s="96"/>
      <c r="W75" s="96"/>
      <c r="X75" s="96"/>
      <c r="Y75" s="96">
        <v>108</v>
      </c>
      <c r="Z75" s="96"/>
      <c r="AA75" s="96"/>
      <c r="AB75" s="106"/>
      <c r="AC75" s="100">
        <v>186</v>
      </c>
      <c r="AD75" s="96"/>
      <c r="AE75" s="96"/>
      <c r="AF75" s="96"/>
      <c r="AG75" s="96">
        <v>276</v>
      </c>
      <c r="AH75" s="96"/>
      <c r="AI75" s="96"/>
      <c r="AJ75" s="97"/>
      <c r="AK75" s="14"/>
      <c r="AL75" s="14"/>
    </row>
    <row r="76" spans="1:38" s="13" customFormat="1" ht="20.25">
      <c r="A76" s="138" t="s">
        <v>75</v>
      </c>
      <c r="B76" s="139"/>
      <c r="C76" s="134" t="s">
        <v>78</v>
      </c>
      <c r="D76" s="135"/>
      <c r="E76" s="135"/>
      <c r="F76" s="135"/>
      <c r="G76" s="135"/>
      <c r="H76" s="135"/>
      <c r="I76" s="135"/>
      <c r="J76" s="135"/>
      <c r="K76" s="135"/>
      <c r="L76" s="136"/>
      <c r="M76" s="100"/>
      <c r="N76" s="96"/>
      <c r="O76" s="96"/>
      <c r="P76" s="96"/>
      <c r="Q76" s="96">
        <v>2</v>
      </c>
      <c r="R76" s="96"/>
      <c r="S76" s="96"/>
      <c r="T76" s="106"/>
      <c r="U76" s="100">
        <v>1</v>
      </c>
      <c r="V76" s="96"/>
      <c r="W76" s="96"/>
      <c r="X76" s="96"/>
      <c r="Y76" s="96">
        <v>4</v>
      </c>
      <c r="Z76" s="96"/>
      <c r="AA76" s="96"/>
      <c r="AB76" s="106"/>
      <c r="AC76" s="100">
        <v>2</v>
      </c>
      <c r="AD76" s="96"/>
      <c r="AE76" s="96"/>
      <c r="AF76" s="96"/>
      <c r="AG76" s="96">
        <v>3</v>
      </c>
      <c r="AH76" s="96"/>
      <c r="AI76" s="96"/>
      <c r="AJ76" s="97"/>
      <c r="AK76" s="14"/>
      <c r="AL76" s="14"/>
    </row>
    <row r="77" spans="1:38" s="13" customFormat="1" ht="20.25">
      <c r="A77" s="86"/>
      <c r="B77" s="87"/>
      <c r="C77" s="134" t="s">
        <v>79</v>
      </c>
      <c r="D77" s="135"/>
      <c r="E77" s="135"/>
      <c r="F77" s="135"/>
      <c r="G77" s="135"/>
      <c r="H77" s="135"/>
      <c r="I77" s="135"/>
      <c r="J77" s="135"/>
      <c r="K77" s="135"/>
      <c r="L77" s="136"/>
      <c r="M77" s="100">
        <v>1</v>
      </c>
      <c r="N77" s="96"/>
      <c r="O77" s="96"/>
      <c r="P77" s="96"/>
      <c r="Q77" s="96">
        <v>8</v>
      </c>
      <c r="R77" s="96"/>
      <c r="S77" s="96"/>
      <c r="T77" s="106"/>
      <c r="U77" s="100">
        <v>2</v>
      </c>
      <c r="V77" s="96"/>
      <c r="W77" s="96"/>
      <c r="X77" s="96"/>
      <c r="Y77" s="96">
        <v>5</v>
      </c>
      <c r="Z77" s="96"/>
      <c r="AA77" s="96"/>
      <c r="AB77" s="106"/>
      <c r="AC77" s="100">
        <v>2</v>
      </c>
      <c r="AD77" s="96"/>
      <c r="AE77" s="96"/>
      <c r="AF77" s="96"/>
      <c r="AG77" s="96">
        <v>3</v>
      </c>
      <c r="AH77" s="96"/>
      <c r="AI77" s="96"/>
      <c r="AJ77" s="97"/>
      <c r="AK77" s="14"/>
      <c r="AL77" s="14"/>
    </row>
    <row r="78" spans="1:38" s="13" customFormat="1" ht="21" thickBot="1">
      <c r="A78" s="88"/>
      <c r="B78" s="88"/>
      <c r="C78" s="134" t="s">
        <v>151</v>
      </c>
      <c r="D78" s="135"/>
      <c r="E78" s="135"/>
      <c r="F78" s="135"/>
      <c r="G78" s="135"/>
      <c r="H78" s="135"/>
      <c r="I78" s="135"/>
      <c r="J78" s="135"/>
      <c r="K78" s="135"/>
      <c r="L78" s="136"/>
      <c r="M78" s="143"/>
      <c r="N78" s="140"/>
      <c r="O78" s="140"/>
      <c r="P78" s="140"/>
      <c r="Q78" s="140">
        <v>1</v>
      </c>
      <c r="R78" s="140"/>
      <c r="S78" s="140"/>
      <c r="T78" s="142"/>
      <c r="U78" s="143">
        <v>1</v>
      </c>
      <c r="V78" s="140"/>
      <c r="W78" s="140"/>
      <c r="X78" s="140"/>
      <c r="Y78" s="140">
        <v>2</v>
      </c>
      <c r="Z78" s="140"/>
      <c r="AA78" s="140"/>
      <c r="AB78" s="142"/>
      <c r="AC78" s="143">
        <v>2</v>
      </c>
      <c r="AD78" s="140"/>
      <c r="AE78" s="140"/>
      <c r="AF78" s="140"/>
      <c r="AG78" s="140">
        <v>3</v>
      </c>
      <c r="AH78" s="140"/>
      <c r="AI78" s="140"/>
      <c r="AJ78" s="141"/>
      <c r="AK78" s="14"/>
      <c r="AL78" s="14"/>
    </row>
  </sheetData>
  <sheetProtection/>
  <mergeCells count="108">
    <mergeCell ref="C78:L78"/>
    <mergeCell ref="M78:P78"/>
    <mergeCell ref="Q78:T78"/>
    <mergeCell ref="U78:X78"/>
    <mergeCell ref="AG78:AJ78"/>
    <mergeCell ref="Q77:T77"/>
    <mergeCell ref="U77:X77"/>
    <mergeCell ref="Y77:AB77"/>
    <mergeCell ref="AC77:AF77"/>
    <mergeCell ref="AG77:AJ77"/>
    <mergeCell ref="Y78:AB78"/>
    <mergeCell ref="AC78:AF78"/>
    <mergeCell ref="C75:L75"/>
    <mergeCell ref="M75:P75"/>
    <mergeCell ref="Y76:AB76"/>
    <mergeCell ref="C74:L74"/>
    <mergeCell ref="A74:B74"/>
    <mergeCell ref="A75:B75"/>
    <mergeCell ref="A76:B76"/>
    <mergeCell ref="C76:L76"/>
    <mergeCell ref="Y73:AB73"/>
    <mergeCell ref="U73:X73"/>
    <mergeCell ref="Q73:T73"/>
    <mergeCell ref="C73:L73"/>
    <mergeCell ref="M73:P73"/>
    <mergeCell ref="C77:L77"/>
    <mergeCell ref="M77:P77"/>
    <mergeCell ref="Q75:T75"/>
    <mergeCell ref="Y75:AB75"/>
    <mergeCell ref="U75:X75"/>
    <mergeCell ref="M1:T1"/>
    <mergeCell ref="AC76:AF76"/>
    <mergeCell ref="AG76:AJ76"/>
    <mergeCell ref="M76:P76"/>
    <mergeCell ref="Q76:T76"/>
    <mergeCell ref="U76:X76"/>
    <mergeCell ref="M67:P67"/>
    <mergeCell ref="Q67:T67"/>
    <mergeCell ref="U67:X67"/>
    <mergeCell ref="Y67:AB67"/>
    <mergeCell ref="AC3:AJ3"/>
    <mergeCell ref="AC70:AJ70"/>
    <mergeCell ref="M71:T71"/>
    <mergeCell ref="U71:AB71"/>
    <mergeCell ref="AC71:AJ71"/>
    <mergeCell ref="M3:T3"/>
    <mergeCell ref="U69:AB69"/>
    <mergeCell ref="AE5:AF5"/>
    <mergeCell ref="M69:T69"/>
    <mergeCell ref="M70:T70"/>
    <mergeCell ref="A2:A6"/>
    <mergeCell ref="B2:B6"/>
    <mergeCell ref="Q74:T74"/>
    <mergeCell ref="F4:F6"/>
    <mergeCell ref="R5:R6"/>
    <mergeCell ref="Q72:T72"/>
    <mergeCell ref="M74:P74"/>
    <mergeCell ref="C2:F3"/>
    <mergeCell ref="C4:C6"/>
    <mergeCell ref="D4:D6"/>
    <mergeCell ref="G2:H5"/>
    <mergeCell ref="Y72:AB72"/>
    <mergeCell ref="I2:I6"/>
    <mergeCell ref="L4:L5"/>
    <mergeCell ref="J3:J5"/>
    <mergeCell ref="K3:L3"/>
    <mergeCell ref="K4:K5"/>
    <mergeCell ref="Q5:Q6"/>
    <mergeCell ref="U3:AB3"/>
    <mergeCell ref="AA5:AB5"/>
    <mergeCell ref="M5:M6"/>
    <mergeCell ref="Q4:T4"/>
    <mergeCell ref="U4:X4"/>
    <mergeCell ref="S5:T5"/>
    <mergeCell ref="N5:N6"/>
    <mergeCell ref="O5:P5"/>
    <mergeCell ref="M4:P4"/>
    <mergeCell ref="U5:U6"/>
    <mergeCell ref="U72:X72"/>
    <mergeCell ref="AG4:AJ4"/>
    <mergeCell ref="AC5:AC6"/>
    <mergeCell ref="Y4:AB4"/>
    <mergeCell ref="AC4:AF4"/>
    <mergeCell ref="AD5:AD6"/>
    <mergeCell ref="Y5:Y6"/>
    <mergeCell ref="V5:V6"/>
    <mergeCell ref="W5:X5"/>
    <mergeCell ref="Z5:Z6"/>
    <mergeCell ref="U70:AB70"/>
    <mergeCell ref="E4:E6"/>
    <mergeCell ref="Y74:AB74"/>
    <mergeCell ref="AG74:AJ74"/>
    <mergeCell ref="AG5:AG6"/>
    <mergeCell ref="AH5:AH6"/>
    <mergeCell ref="AC69:AJ69"/>
    <mergeCell ref="AC67:AF67"/>
    <mergeCell ref="AG67:AJ67"/>
    <mergeCell ref="AI5:AJ5"/>
    <mergeCell ref="AG72:AJ72"/>
    <mergeCell ref="J2:AJ2"/>
    <mergeCell ref="AG75:AJ75"/>
    <mergeCell ref="U74:X74"/>
    <mergeCell ref="AC75:AF75"/>
    <mergeCell ref="AC74:AF74"/>
    <mergeCell ref="AG73:AJ73"/>
    <mergeCell ref="AC72:AF72"/>
    <mergeCell ref="AC73:AF73"/>
    <mergeCell ref="M72:P72"/>
  </mergeCells>
  <conditionalFormatting sqref="M40:M43 M34:M37 N36:AJ36 N40:AJ40">
    <cfRule type="expression" priority="24" dxfId="10" stopIfTrue="1">
      <formula>N34+O34&gt;M34</formula>
    </cfRule>
    <cfRule type="expression" priority="25" dxfId="8" stopIfTrue="1">
      <formula>N34+O34&lt;=M34</formula>
    </cfRule>
  </conditionalFormatting>
  <conditionalFormatting sqref="J227 J326 J920 J821 J722 J425">
    <cfRule type="expression" priority="27" dxfId="0" stopIfTrue="1">
      <formula>(I227-J227)/I227&gt;(((#REF!)))</formula>
    </cfRule>
    <cfRule type="expression" priority="28" dxfId="12" stopIfTrue="1">
      <formula>(I227-J227)/I227&lt;=(((#REF!)))</formula>
    </cfRule>
  </conditionalFormatting>
  <conditionalFormatting sqref="J513:J522 J667:J676 J502:J511 J491:J500 J480:J489 J414:J423 J403:J412 J392:J401 J381:J390 J1020:J1059 J315:J324 J304:J313 J293:J302 J282:J291 J271:J280 J997:J1006 J986:J995 J975:J984 J1008:J1013 J216:J225 J205:J214 J194:J203 J183:J192 J172:J181 J678:J687 J964:J973 J557:J566 J546:J555 J535:J544 J469:J478 J909:J918 J370:J379 J568:J577 J601:J610 J590:J599 J579:J588 J524:J533 J723:J762 J799:J808 J788:J797 J777:J786 J766:J775 J612:J621 J822:J861 J898:J907 J887:J896 J876:J885 J865:J874 J810:J819 J921:J960 J711:J720 J700:J709 J689:J698 J451:J465 J624:J663">
    <cfRule type="expression" priority="31" dxfId="0" stopIfTrue="1">
      <formula>AND($J172&lt;(((#REF!))),$J172&gt;0)</formula>
    </cfRule>
  </conditionalFormatting>
  <conditionalFormatting sqref="P40:P43 P33:P37">
    <cfRule type="expression" priority="62" dxfId="10" stopIfTrue="1">
      <formula>#REF!+#REF!&gt;P33</formula>
    </cfRule>
    <cfRule type="expression" priority="63" dxfId="8" stopIfTrue="1">
      <formula>#REF!+#REF!&lt;=P33</formula>
    </cfRule>
  </conditionalFormatting>
  <conditionalFormatting sqref="C45:G45">
    <cfRule type="expression" priority="36" dxfId="9" stopIfTrue="1">
      <formula>(#REF!)</formula>
    </cfRule>
    <cfRule type="expression" priority="37" dxfId="16" stopIfTrue="1">
      <formula>(NOT(#REF!))</formula>
    </cfRule>
  </conditionalFormatting>
  <conditionalFormatting sqref="C9:G9 C14:G14 M18:S18 M9:AR9 Y18:AR18 M14:AR14 M30:AR30">
    <cfRule type="expression" priority="59" dxfId="0" stopIfTrue="1">
      <formula>($I9-C9)/$I9&gt;МаксОтклПоЦиклу</formula>
    </cfRule>
  </conditionalFormatting>
  <conditionalFormatting sqref="M73:P73">
    <cfRule type="expression" priority="41" dxfId="0" stopIfTrue="1">
      <formula>$AJ$1088+$AM$1088&gt;МаксКолЭкзВГоду</formula>
    </cfRule>
  </conditionalFormatting>
  <conditionalFormatting sqref="Q73:T73">
    <cfRule type="expression" priority="42" dxfId="0" stopIfTrue="1">
      <formula>$AP$1088+$AS$1088&gt;МаксКолЭкзВГоду</formula>
    </cfRule>
  </conditionalFormatting>
  <conditionalFormatting sqref="M74:P74">
    <cfRule type="expression" priority="46" dxfId="0" stopIfTrue="1">
      <formula>$AJ$1089+$AM$1089&gt;МаксКолЗачВГоду</formula>
    </cfRule>
  </conditionalFormatting>
  <conditionalFormatting sqref="Q74:T74">
    <cfRule type="expression" priority="47" dxfId="0" stopIfTrue="1">
      <formula>$AP$1089+$AS$1089&gt;МаксКолЗачВГоду</formula>
    </cfRule>
  </conditionalFormatting>
  <conditionalFormatting sqref="K325:K364 K127:K166 K226:K265 K424:K448">
    <cfRule type="expression" priority="48" dxfId="0" stopIfTrue="1">
      <formula>AND($K127&lt;$J127-$J127*Допустимое_уменьшение_нагрузки_меньше_32_часов_для_некоторых_циклов,$J127&gt;0)</formula>
    </cfRule>
  </conditionalFormatting>
  <conditionalFormatting sqref="M18:P18">
    <cfRule type="expression" priority="1" dxfId="0" stopIfTrue="1">
      <formula>($I18-M18)/$I18&gt;МаксОтклПоЦиклу</formula>
    </cfRule>
  </conditionalFormatting>
  <dataValidations count="2">
    <dataValidation type="whole" operator="greaterThan" allowBlank="1" showErrorMessage="1" errorTitle="Ошибка" error="В этой ячейке должно быть целое положительное число!" sqref="AE42:AF43 AG41:AG43 G43 AI41:AJ43 AA41:AC43 Q41:Q43 S41:U43 W41:Y43 AA25:AB29 AG37 AE37:AF39 AI37:AJ37 O25:P29 Q25:Q26 Q28:Q29 S25:U29 S22:T22 Q22 M26 W25:Y29 G15 G10 G31 AG25:AG29 AE26:AF29 AC26:AC29 AF41 AG20:AG23 W20:Y23 U20:U23 O20:P23 AA20:AB23 AI20:AJ23 AI33:AJ35 W33:Y35 S33:U35 Q33:Q35 AA33:AC35 AE33:AG35 W37:Y39 S37:U39 Q37:Q39 AA37:AC39 AI25:AJ29">
      <formula1>0</formula1>
    </dataValidation>
    <dataValidation type="textLength" operator="lessThanOrEqual" allowBlank="1" showInputMessage="1" showErrorMessage="1" errorTitle="Ошибка" error="Длина текта не должна быть более 10 символов! Не используйте разделители и пишите слитно." sqref="C32:F42 C20:F30 C11:F14 C16:F17">
      <formula1>10</formula1>
    </dataValidation>
  </dataValidations>
  <printOptions/>
  <pageMargins left="0.5511811023622047" right="0.5511811023622047" top="0.3937007874015748" bottom="0.3937007874015748" header="0.31496062992125984" footer="0.31496062992125984"/>
  <pageSetup blackAndWhite="1" fitToHeight="20" horizontalDpi="600" verticalDpi="600" orientation="landscape" paperSize="9" scale="48" r:id="rId1"/>
  <rowBreaks count="1" manualBreakCount="1">
    <brk id="43" max="35" man="1"/>
  </rowBreaks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2015-06-16T07:26:46Z</cp:lastPrinted>
  <dcterms:created xsi:type="dcterms:W3CDTF">2009-05-06T08:55:44Z</dcterms:created>
  <dcterms:modified xsi:type="dcterms:W3CDTF">2016-01-22T03:21:21Z</dcterms:modified>
  <cp:category/>
  <cp:version/>
  <cp:contentType/>
  <cp:contentStatus/>
</cp:coreProperties>
</file>