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590"/>
  </bookViews>
  <sheets>
    <sheet name="Титульный лист" sheetId="2" r:id="rId1"/>
    <sheet name="УП М 2022" sheetId="1" r:id="rId2"/>
  </sheets>
  <externalReferences>
    <externalReference r:id="rId3"/>
    <externalReference r:id="rId4"/>
  </externalReferences>
  <definedNames>
    <definedName name="МаксОтклПоЦиклу">[1]Нормы!$C$10</definedName>
    <definedName name="максотклпоциклу1">[2]Нормы!$C$10</definedName>
  </definedNames>
  <calcPr calcId="125725"/>
</workbook>
</file>

<file path=xl/calcChain.xml><?xml version="1.0" encoding="utf-8"?>
<calcChain xmlns="http://schemas.openxmlformats.org/spreadsheetml/2006/main">
  <c r="D60" i="1"/>
  <c r="C60"/>
  <c r="F20"/>
  <c r="F19" s="1"/>
  <c r="F22"/>
  <c r="Z10"/>
  <c r="E19" l="1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Z9" s="1"/>
  <c r="C19"/>
  <c r="E10"/>
  <c r="E9" s="1"/>
  <c r="H10"/>
  <c r="H9" s="1"/>
  <c r="I10"/>
  <c r="I9" s="1"/>
  <c r="J10"/>
  <c r="J9" s="1"/>
  <c r="K10"/>
  <c r="K9" s="1"/>
  <c r="L10"/>
  <c r="L9" s="1"/>
  <c r="M10"/>
  <c r="M9" s="1"/>
  <c r="N10"/>
  <c r="N9" s="1"/>
  <c r="O10"/>
  <c r="O9" s="1"/>
  <c r="P10"/>
  <c r="P9" s="1"/>
  <c r="T10"/>
  <c r="T9" s="1"/>
  <c r="U10"/>
  <c r="U9" s="1"/>
  <c r="V10"/>
  <c r="V9" s="1"/>
  <c r="W10"/>
  <c r="W9" s="1"/>
  <c r="X10"/>
  <c r="X9" s="1"/>
  <c r="Y10"/>
  <c r="Y9" s="1"/>
  <c r="R24"/>
  <c r="G24"/>
  <c r="F24" s="1"/>
  <c r="E35" l="1"/>
  <c r="E26"/>
  <c r="E31"/>
  <c r="E53"/>
  <c r="E58"/>
  <c r="E63"/>
  <c r="E69"/>
  <c r="E52" l="1"/>
  <c r="E51" s="1"/>
  <c r="E77"/>
  <c r="R12"/>
  <c r="R13"/>
  <c r="R14"/>
  <c r="R16"/>
  <c r="R17"/>
  <c r="R11"/>
  <c r="G12"/>
  <c r="F12" s="1"/>
  <c r="G13"/>
  <c r="F13" s="1"/>
  <c r="G14"/>
  <c r="F14" s="1"/>
  <c r="G15"/>
  <c r="F15" s="1"/>
  <c r="G16"/>
  <c r="F16" s="1"/>
  <c r="G17"/>
  <c r="F17" s="1"/>
  <c r="G18"/>
  <c r="F18" s="1"/>
  <c r="G11"/>
  <c r="G10" l="1"/>
  <c r="G9" s="1"/>
  <c r="F11"/>
  <c r="F10" s="1"/>
  <c r="F9" s="1"/>
  <c r="AM40"/>
  <c r="AM39"/>
  <c r="AE35"/>
  <c r="AF35"/>
  <c r="AG35"/>
  <c r="AH35"/>
  <c r="AI35"/>
  <c r="AJ35"/>
  <c r="AD35"/>
  <c r="C51" l="1"/>
  <c r="BR66" l="1"/>
  <c r="BQ66" s="1"/>
  <c r="BR65"/>
  <c r="BQ65" s="1"/>
  <c r="BF72" l="1"/>
  <c r="BU64"/>
  <c r="BM60"/>
  <c r="BL60"/>
  <c r="BG59"/>
  <c r="CC53"/>
  <c r="CD53"/>
  <c r="CE53"/>
  <c r="CF53"/>
  <c r="CG53"/>
  <c r="CH53"/>
  <c r="CI53"/>
  <c r="CB53"/>
  <c r="BQ53"/>
  <c r="BG55"/>
  <c r="BF55" s="1"/>
  <c r="AW55"/>
  <c r="BV53"/>
  <c r="BV52" s="1"/>
  <c r="BV51" s="1"/>
  <c r="BR54"/>
  <c r="BR53" s="1"/>
  <c r="BG54"/>
  <c r="BF54" s="1"/>
  <c r="AW54"/>
  <c r="AV54" s="1"/>
  <c r="BG60" l="1"/>
  <c r="BF60" s="1"/>
  <c r="BR64"/>
  <c r="AC50"/>
  <c r="AB50" s="1"/>
  <c r="BR49"/>
  <c r="AW47"/>
  <c r="BG47"/>
  <c r="BG45"/>
  <c r="BF45" s="1"/>
  <c r="AW44"/>
  <c r="AV44" s="1"/>
  <c r="AM43"/>
  <c r="AL43" s="1"/>
  <c r="AM42"/>
  <c r="AL42" s="1"/>
  <c r="AW41"/>
  <c r="AV41" s="1"/>
  <c r="AM41"/>
  <c r="AC40"/>
  <c r="AC38"/>
  <c r="AC37"/>
  <c r="AC36"/>
  <c r="AC35" l="1"/>
  <c r="AB35" s="1"/>
  <c r="AB40"/>
  <c r="D20" l="1"/>
  <c r="D19" s="1"/>
  <c r="Q16"/>
  <c r="C16" s="1"/>
  <c r="C10" s="1"/>
  <c r="C9" s="1"/>
  <c r="D16"/>
  <c r="D10" s="1"/>
  <c r="D9" s="1"/>
  <c r="S15"/>
  <c r="Q13"/>
  <c r="Q10" s="1"/>
  <c r="Q9" s="1"/>
  <c r="R15" l="1"/>
  <c r="R10" s="1"/>
  <c r="R9" s="1"/>
  <c r="S10"/>
  <c r="S9" s="1"/>
  <c r="BO53"/>
  <c r="CJ35" l="1"/>
  <c r="CI35"/>
  <c r="CH35"/>
  <c r="CG35"/>
  <c r="CF35"/>
  <c r="CE35"/>
  <c r="CC35"/>
  <c r="BZ35"/>
  <c r="BY35"/>
  <c r="BX35"/>
  <c r="BW35"/>
  <c r="BU35"/>
  <c r="BT35"/>
  <c r="BR35"/>
  <c r="BO35"/>
  <c r="BN35"/>
  <c r="BM35"/>
  <c r="BL35"/>
  <c r="BK35"/>
  <c r="BJ35"/>
  <c r="BI35"/>
  <c r="BG35"/>
  <c r="BD35"/>
  <c r="BC35"/>
  <c r="BB35"/>
  <c r="BA35"/>
  <c r="AZ35"/>
  <c r="AY35"/>
  <c r="AT35"/>
  <c r="AS35"/>
  <c r="AR35"/>
  <c r="AQ35"/>
  <c r="AP35"/>
  <c r="AO35"/>
  <c r="CC87" l="1"/>
  <c r="CD35" l="1"/>
  <c r="D65" l="1"/>
  <c r="CB35" l="1"/>
  <c r="BQ35"/>
  <c r="BS35"/>
  <c r="CE63"/>
  <c r="CF63"/>
  <c r="CG63"/>
  <c r="CH63"/>
  <c r="CI63"/>
  <c r="BT63"/>
  <c r="BU63"/>
  <c r="BW63"/>
  <c r="BX63"/>
  <c r="BY63"/>
  <c r="BZ63"/>
  <c r="BR63"/>
  <c r="CC63"/>
  <c r="CB52"/>
  <c r="CJ52"/>
  <c r="CI58"/>
  <c r="CH58"/>
  <c r="CG58"/>
  <c r="CF58"/>
  <c r="CE58"/>
  <c r="CD58"/>
  <c r="CC58"/>
  <c r="CB68"/>
  <c r="BQ64"/>
  <c r="BY53"/>
  <c r="BX53"/>
  <c r="BW53"/>
  <c r="BU53"/>
  <c r="BT53"/>
  <c r="BS53"/>
  <c r="BZ58"/>
  <c r="BY58"/>
  <c r="BX58"/>
  <c r="BW58"/>
  <c r="BU58"/>
  <c r="BT58"/>
  <c r="BS58"/>
  <c r="BR58"/>
  <c r="CF52" l="1"/>
  <c r="BQ63"/>
  <c r="BX52"/>
  <c r="BS63"/>
  <c r="BS52" s="1"/>
  <c r="CH52"/>
  <c r="BZ52"/>
  <c r="BU52"/>
  <c r="C65"/>
  <c r="CD63"/>
  <c r="CD52" s="1"/>
  <c r="CG52"/>
  <c r="BT52"/>
  <c r="BR52"/>
  <c r="BW52"/>
  <c r="CC52"/>
  <c r="BY52"/>
  <c r="CI52"/>
  <c r="CE52"/>
  <c r="BN53"/>
  <c r="BM53"/>
  <c r="BL53"/>
  <c r="BK53"/>
  <c r="BJ53"/>
  <c r="BI53"/>
  <c r="BH53"/>
  <c r="BG53"/>
  <c r="BF71"/>
  <c r="BG69"/>
  <c r="BI69"/>
  <c r="BJ69"/>
  <c r="BK69"/>
  <c r="BL69"/>
  <c r="BM69"/>
  <c r="BN69"/>
  <c r="BF70"/>
  <c r="BQ61"/>
  <c r="BL58"/>
  <c r="BL26"/>
  <c r="BF59"/>
  <c r="BF56"/>
  <c r="BF53" s="1"/>
  <c r="BD53"/>
  <c r="BC53"/>
  <c r="BB53"/>
  <c r="BA53"/>
  <c r="AZ53"/>
  <c r="AY53"/>
  <c r="AW53"/>
  <c r="AV55"/>
  <c r="AV53" s="1"/>
  <c r="AC26"/>
  <c r="AL52"/>
  <c r="AO52"/>
  <c r="AP52"/>
  <c r="AQ52"/>
  <c r="AR52"/>
  <c r="AS52"/>
  <c r="BQ58" l="1"/>
  <c r="BQ52" s="1"/>
  <c r="BH69"/>
  <c r="BF58"/>
  <c r="BF69"/>
  <c r="BL52"/>
  <c r="BL51" s="1"/>
  <c r="BL77" s="1"/>
  <c r="AX53"/>
  <c r="AN52"/>
  <c r="BH35"/>
  <c r="CC85"/>
  <c r="CC83"/>
  <c r="BR83"/>
  <c r="BG83"/>
  <c r="BF52" l="1"/>
  <c r="BO58"/>
  <c r="BO52" s="1"/>
  <c r="D48"/>
  <c r="BF47" l="1"/>
  <c r="AL41"/>
  <c r="AB38"/>
  <c r="AB37"/>
  <c r="C37" s="1"/>
  <c r="AL36"/>
  <c r="AB36"/>
  <c r="AV34"/>
  <c r="BD31"/>
  <c r="BC31"/>
  <c r="BB31"/>
  <c r="BA31"/>
  <c r="AZ31"/>
  <c r="AY31"/>
  <c r="AW31"/>
  <c r="AV31"/>
  <c r="AC31"/>
  <c r="AE31"/>
  <c r="AF31"/>
  <c r="AG31"/>
  <c r="AH31"/>
  <c r="AI31"/>
  <c r="AJ31"/>
  <c r="AB33"/>
  <c r="AB32"/>
  <c r="BS26"/>
  <c r="CJ26"/>
  <c r="CI26"/>
  <c r="CH26"/>
  <c r="CG26"/>
  <c r="CF26"/>
  <c r="CE26"/>
  <c r="CC26"/>
  <c r="BZ26"/>
  <c r="BY26"/>
  <c r="BX26"/>
  <c r="BW26"/>
  <c r="BU26"/>
  <c r="BT26"/>
  <c r="BR26"/>
  <c r="BO26"/>
  <c r="BN26"/>
  <c r="BM26"/>
  <c r="BK26"/>
  <c r="BJ26"/>
  <c r="BI26"/>
  <c r="BG26"/>
  <c r="BD26"/>
  <c r="BC26"/>
  <c r="BB26"/>
  <c r="BA26"/>
  <c r="AZ26"/>
  <c r="AY26"/>
  <c r="AW26"/>
  <c r="AT26"/>
  <c r="AS26"/>
  <c r="AR26"/>
  <c r="AQ26"/>
  <c r="AP26"/>
  <c r="AO26"/>
  <c r="AM26"/>
  <c r="AJ26"/>
  <c r="AI26"/>
  <c r="AH26"/>
  <c r="AG26"/>
  <c r="AF26"/>
  <c r="AE26"/>
  <c r="AV30"/>
  <c r="AL30"/>
  <c r="AB30"/>
  <c r="AD30"/>
  <c r="CD26"/>
  <c r="BH26"/>
  <c r="BF29"/>
  <c r="AN26"/>
  <c r="AB29"/>
  <c r="AI77" l="1"/>
  <c r="AG77"/>
  <c r="AH77"/>
  <c r="CB26"/>
  <c r="AF77"/>
  <c r="AJ77"/>
  <c r="BF35"/>
  <c r="BQ26"/>
  <c r="BF26"/>
  <c r="AE77"/>
  <c r="AX31"/>
  <c r="AX26"/>
  <c r="AB31"/>
  <c r="AV26"/>
  <c r="AL26"/>
  <c r="AD31"/>
  <c r="C29" l="1"/>
  <c r="D29"/>
  <c r="CB51"/>
  <c r="CB73" l="1"/>
  <c r="C73" l="1"/>
  <c r="D73"/>
  <c r="D81" s="1"/>
  <c r="D71"/>
  <c r="D72"/>
  <c r="D67"/>
  <c r="D68"/>
  <c r="D61"/>
  <c r="D55"/>
  <c r="D56"/>
  <c r="D57"/>
  <c r="D28"/>
  <c r="D30"/>
  <c r="D32"/>
  <c r="D33"/>
  <c r="D34"/>
  <c r="D27"/>
  <c r="D53" l="1"/>
  <c r="D80"/>
  <c r="D26"/>
  <c r="D31"/>
  <c r="D69"/>
  <c r="D63"/>
  <c r="D58" l="1"/>
  <c r="D52" l="1"/>
  <c r="D51" s="1"/>
  <c r="C67"/>
  <c r="C68"/>
  <c r="C71"/>
  <c r="C72"/>
  <c r="AT52"/>
  <c r="C55"/>
  <c r="AD26" l="1"/>
  <c r="C32"/>
  <c r="BF51"/>
  <c r="CF51"/>
  <c r="CF77" s="1"/>
  <c r="CG51"/>
  <c r="CG77" s="1"/>
  <c r="C57"/>
  <c r="C56"/>
  <c r="BU51"/>
  <c r="BU77" s="1"/>
  <c r="BG58"/>
  <c r="BG52" s="1"/>
  <c r="BI58"/>
  <c r="BI52" s="1"/>
  <c r="BJ58"/>
  <c r="BJ52" s="1"/>
  <c r="BK58"/>
  <c r="BK52" s="1"/>
  <c r="BM58"/>
  <c r="BM52" s="1"/>
  <c r="BN58"/>
  <c r="BN52" s="1"/>
  <c r="C61"/>
  <c r="AW58"/>
  <c r="AW52" s="1"/>
  <c r="AY58"/>
  <c r="AY52" s="1"/>
  <c r="AZ58"/>
  <c r="AZ52" s="1"/>
  <c r="BA58"/>
  <c r="BA52" s="1"/>
  <c r="BB58"/>
  <c r="BB52" s="1"/>
  <c r="BC58"/>
  <c r="BC52" s="1"/>
  <c r="BD58"/>
  <c r="BD52" s="1"/>
  <c r="BD51" s="1"/>
  <c r="BD77" s="1"/>
  <c r="AM52"/>
  <c r="AT51"/>
  <c r="AT77" s="1"/>
  <c r="CC51"/>
  <c r="CC77" s="1"/>
  <c r="CJ51"/>
  <c r="CJ77" s="1"/>
  <c r="AB28"/>
  <c r="C28" l="1"/>
  <c r="AB26"/>
  <c r="AS51"/>
  <c r="AS77" s="1"/>
  <c r="AQ51"/>
  <c r="AQ77" s="1"/>
  <c r="BM51"/>
  <c r="BM77" s="1"/>
  <c r="BQ51"/>
  <c r="AZ51"/>
  <c r="AZ77" s="1"/>
  <c r="BR51"/>
  <c r="BR77" s="1"/>
  <c r="BQ77" s="1"/>
  <c r="BC51"/>
  <c r="BC77" s="1"/>
  <c r="BG51"/>
  <c r="BG77" s="1"/>
  <c r="C27"/>
  <c r="C30"/>
  <c r="BJ51"/>
  <c r="BJ77" s="1"/>
  <c r="C33"/>
  <c r="C34"/>
  <c r="AP51"/>
  <c r="AP77" s="1"/>
  <c r="BB51"/>
  <c r="BB77" s="1"/>
  <c r="BK51"/>
  <c r="BK77" s="1"/>
  <c r="BW51"/>
  <c r="BW77" s="1"/>
  <c r="AL51"/>
  <c r="C64"/>
  <c r="BA51"/>
  <c r="BA77" s="1"/>
  <c r="AV58"/>
  <c r="AM51"/>
  <c r="AW51"/>
  <c r="C26" l="1"/>
  <c r="AV52"/>
  <c r="AV51" s="1"/>
  <c r="C31"/>
  <c r="R77"/>
  <c r="M77" l="1"/>
  <c r="N77"/>
  <c r="O77"/>
  <c r="W77" l="1"/>
  <c r="K77"/>
  <c r="J77"/>
  <c r="I77"/>
  <c r="V77"/>
  <c r="Y77"/>
  <c r="U77"/>
  <c r="X77"/>
  <c r="L77"/>
  <c r="Z77" l="1"/>
  <c r="Q77" s="1"/>
  <c r="CI51"/>
  <c r="CI77" s="1"/>
  <c r="CH51" l="1"/>
  <c r="CH77" s="1"/>
  <c r="BX51"/>
  <c r="BX77" s="1"/>
  <c r="BY51"/>
  <c r="BY77" s="1"/>
  <c r="BH58"/>
  <c r="BH52" s="1"/>
  <c r="AX58"/>
  <c r="AX52" s="1"/>
  <c r="AR51"/>
  <c r="AR77" s="1"/>
  <c r="CE51"/>
  <c r="CE77" s="1"/>
  <c r="BO51"/>
  <c r="BO77" s="1"/>
  <c r="BF77" s="1"/>
  <c r="AN51" l="1"/>
  <c r="BZ51"/>
  <c r="AO51"/>
  <c r="AO77" s="1"/>
  <c r="BT51"/>
  <c r="BT77" s="1"/>
  <c r="BN51"/>
  <c r="BN77" s="1"/>
  <c r="BS51"/>
  <c r="BS77" s="1"/>
  <c r="CD51"/>
  <c r="CD77" s="1"/>
  <c r="BI51" l="1"/>
  <c r="BI77" s="1"/>
  <c r="BH51"/>
  <c r="BH77" s="1"/>
  <c r="AX51"/>
  <c r="AY51"/>
  <c r="AY77" s="1"/>
  <c r="G77" l="1"/>
  <c r="F77" s="1"/>
  <c r="H77" l="1"/>
  <c r="S77" l="1"/>
  <c r="T77"/>
  <c r="AM38" l="1"/>
  <c r="AL38" s="1"/>
  <c r="AL35" s="1"/>
  <c r="AN35"/>
  <c r="AN77" s="1"/>
  <c r="AM35" l="1"/>
  <c r="AM77" l="1"/>
  <c r="AL77" s="1"/>
  <c r="AD77" l="1"/>
  <c r="AC77" l="1"/>
  <c r="AB77" s="1"/>
  <c r="AW35"/>
  <c r="AW77" s="1"/>
  <c r="AV77" s="1"/>
  <c r="D47"/>
  <c r="D35" s="1"/>
  <c r="AX35"/>
  <c r="AX77" s="1"/>
  <c r="AV47"/>
  <c r="AV35" s="1"/>
  <c r="C47"/>
  <c r="C35" s="1"/>
  <c r="C77" l="1"/>
  <c r="C78"/>
  <c r="D79"/>
  <c r="D77"/>
</calcChain>
</file>

<file path=xl/sharedStrings.xml><?xml version="1.0" encoding="utf-8"?>
<sst xmlns="http://schemas.openxmlformats.org/spreadsheetml/2006/main" count="352" uniqueCount="190">
  <si>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</si>
  <si>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</si>
  <si>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</si>
  <si>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</si>
  <si>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</si>
  <si>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Форма промежуточной аттестации</t>
  </si>
  <si>
    <t>учебные занятия</t>
  </si>
  <si>
    <t>урок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</si>
  <si>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</si>
  <si>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</si>
  <si>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</si>
  <si>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</si>
  <si>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</si>
  <si>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</si>
  <si>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П.00</t>
  </si>
  <si>
    <t>ОП.00</t>
  </si>
  <si>
    <t>Профессиональные модули</t>
  </si>
  <si>
    <t>МДК.01.01</t>
  </si>
  <si>
    <t>МДК.01.02</t>
  </si>
  <si>
    <t>МДК.02.01</t>
  </si>
  <si>
    <t>Государственная итоговая аттестация</t>
  </si>
  <si>
    <t>Итого</t>
  </si>
  <si>
    <t>Зачетов</t>
  </si>
  <si>
    <t>консультация</t>
  </si>
  <si>
    <t>самостоятельная работа</t>
  </si>
  <si>
    <t>количество часов</t>
  </si>
  <si>
    <t>4 курс</t>
  </si>
  <si>
    <t>Иностранный язык в профессиональной деятельности</t>
  </si>
  <si>
    <t>Учебная нагрузка обучающихся</t>
  </si>
  <si>
    <t>Промежуточная аттестация</t>
  </si>
  <si>
    <t>Индекс</t>
  </si>
  <si>
    <t>Дисциплин и МДК</t>
  </si>
  <si>
    <t>Учебной практики</t>
  </si>
  <si>
    <t>Экзаменов</t>
  </si>
  <si>
    <t>ДЗ</t>
  </si>
  <si>
    <t>Э</t>
  </si>
  <si>
    <t>Астрономия</t>
  </si>
  <si>
    <t>Учебная практика</t>
  </si>
  <si>
    <t>Производственная практика</t>
  </si>
  <si>
    <t>Основы безопасности жизнедеятельности</t>
  </si>
  <si>
    <t>Безопасность жизнедеятельности</t>
  </si>
  <si>
    <t>семинар</t>
  </si>
  <si>
    <t>лекция</t>
  </si>
  <si>
    <t>индивидуальный проект</t>
  </si>
  <si>
    <t>Объем работы обучающихся во взаимодействии с преподавателем (час)</t>
  </si>
  <si>
    <t>лабораторное/практическое занятие</t>
  </si>
  <si>
    <t>форма промежуточной аттестации</t>
  </si>
  <si>
    <t>Обучение по циклам</t>
  </si>
  <si>
    <t>Дифференцированных зачетов</t>
  </si>
  <si>
    <t>3 План учебного процесса</t>
  </si>
  <si>
    <t>ОД.00</t>
  </si>
  <si>
    <t>1 нед</t>
  </si>
  <si>
    <t>6 нед</t>
  </si>
  <si>
    <t>2 нед</t>
  </si>
  <si>
    <t>ИТОГО по образовательной программе</t>
  </si>
  <si>
    <t xml:space="preserve">Информатика </t>
  </si>
  <si>
    <t>Физика</t>
  </si>
  <si>
    <t>ОГСЭ.00</t>
  </si>
  <si>
    <t>Экологические основы природопользования</t>
  </si>
  <si>
    <t>ЕН.01</t>
  </si>
  <si>
    <t>ЕН.02</t>
  </si>
  <si>
    <t>ЕН.03</t>
  </si>
  <si>
    <t>ЕН.00</t>
  </si>
  <si>
    <t>ОГСЭ.01</t>
  </si>
  <si>
    <t>Основы философии</t>
  </si>
  <si>
    <t>ОГСЭ.02</t>
  </si>
  <si>
    <t>ОГСЭ.03</t>
  </si>
  <si>
    <t>ОГСЭ.04</t>
  </si>
  <si>
    <t>ОП. 01</t>
  </si>
  <si>
    <t>Инженерная графика</t>
  </si>
  <si>
    <t>ОП. 02</t>
  </si>
  <si>
    <t>Материаловедение</t>
  </si>
  <si>
    <t>ОП. 03.</t>
  </si>
  <si>
    <t>Техническая механика</t>
  </si>
  <si>
    <t>ОП. 04.</t>
  </si>
  <si>
    <t>Метрология, стандартизация и подтверждение соответствия</t>
  </si>
  <si>
    <t>ОП. 05.</t>
  </si>
  <si>
    <t>Электротехника и основы электроники</t>
  </si>
  <si>
    <t>ОП. 06.</t>
  </si>
  <si>
    <t>Технологическое оборудование</t>
  </si>
  <si>
    <t>ОП. 07.</t>
  </si>
  <si>
    <t>Технология отрасли</t>
  </si>
  <si>
    <t>ОП. 08.</t>
  </si>
  <si>
    <t>Обработка металлов резанием, станки и инструменты</t>
  </si>
  <si>
    <t>ОП. 09.</t>
  </si>
  <si>
    <t>Охрана труда и бережливое производство</t>
  </si>
  <si>
    <t>ОП. 10</t>
  </si>
  <si>
    <t>Экономика отрасли</t>
  </si>
  <si>
    <t>Информационные технологии в профессиональной деятельности</t>
  </si>
  <si>
    <t>ОП.13</t>
  </si>
  <si>
    <t>Компьютерная графика</t>
  </si>
  <si>
    <t>ОП.14</t>
  </si>
  <si>
    <t>Правовые основы профессиональной деятельности</t>
  </si>
  <si>
    <t>ПМ. 01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</si>
  <si>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</si>
  <si>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</si>
  <si>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</si>
  <si>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УП. 01</t>
  </si>
  <si>
    <t>ПП. 01</t>
  </si>
  <si>
    <t>ПМ 02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</si>
  <si>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</si>
  <si>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</si>
  <si>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МДК 02.02</t>
  </si>
  <si>
    <t>Управление ремонтом промышленного оборудования и контроль над ним</t>
  </si>
  <si>
    <t>УП. 02</t>
  </si>
  <si>
    <t>ПП. 02</t>
  </si>
  <si>
    <t>ПМ 03</t>
  </si>
  <si>
    <t>МДК 03.01.</t>
  </si>
  <si>
    <t>Организация ремонтных работ по промышленному оборудованию</t>
  </si>
  <si>
    <t>МДК 03.02</t>
  </si>
  <si>
    <t>Организация монтажных работ по промышленному оборудованию</t>
  </si>
  <si>
    <t xml:space="preserve">МДК 03.03 </t>
  </si>
  <si>
    <t>Организация наладочных работ по промышленному оборудованию</t>
  </si>
  <si>
    <t>УП. 03</t>
  </si>
  <si>
    <t>ПП. 03</t>
  </si>
  <si>
    <t>Организация ремонтных, монтажных и наладочных работ по промышленному оборудованию</t>
  </si>
  <si>
    <t>ПМ 04</t>
  </si>
  <si>
    <t>Выполнение работ по профессии 18559 Слесарь-ремонтник</t>
  </si>
  <si>
    <t>МДК 04.01</t>
  </si>
  <si>
    <t>Слесарь по ремонту промышленного оборудования</t>
  </si>
  <si>
    <t>УП. 04</t>
  </si>
  <si>
    <t>ПП. 04</t>
  </si>
  <si>
    <t>ПДП.00</t>
  </si>
  <si>
    <t xml:space="preserve">Преддипломная практика </t>
  </si>
  <si>
    <t>ОП. 11</t>
  </si>
  <si>
    <t>ОП. 12</t>
  </si>
  <si>
    <t>курсовой проет/работа</t>
  </si>
  <si>
    <t>4 нед</t>
  </si>
  <si>
    <t>3 нед</t>
  </si>
  <si>
    <t>Производственной практики (по профилю специальности)</t>
  </si>
  <si>
    <t>Учебная практика и производственная практика (по профилю специальности)</t>
  </si>
  <si>
    <t>Производственная практика (преддипломная)</t>
  </si>
  <si>
    <t>7 нед</t>
  </si>
  <si>
    <t>ПА.00</t>
  </si>
  <si>
    <t>ГИА.00</t>
  </si>
  <si>
    <t xml:space="preserve">ИТОГО за семестр,
 час
</t>
  </si>
  <si>
    <t>Всего, час</t>
  </si>
  <si>
    <t>ИТОГО по дисциплине/МДК/практике/ПМ, 
час</t>
  </si>
  <si>
    <t>Производственной практики (преддипломной)</t>
  </si>
  <si>
    <t>Общеобразовательный  цикл</t>
  </si>
  <si>
    <t>Общеобразовательные базовые учебные предметы</t>
  </si>
  <si>
    <t>Общий гуманитарный и социально-экономический учебный 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</si>
  <si>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</si>
  <si>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</si>
  <si>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</si>
  <si>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ПМ.00</t>
  </si>
  <si>
    <t>ОДБ.00</t>
  </si>
  <si>
    <t>ОДБ.01</t>
  </si>
  <si>
    <t>ОДБ.02</t>
  </si>
  <si>
    <t>ОДБ.03</t>
  </si>
  <si>
    <t>ОДБ. 04</t>
  </si>
  <si>
    <t>ОДБ .05</t>
  </si>
  <si>
    <t>Химия</t>
  </si>
  <si>
    <t>ОДБ.06</t>
  </si>
  <si>
    <t>ОДБ.07</t>
  </si>
  <si>
    <t>ОДБ.08</t>
  </si>
  <si>
    <t>8 семестр 
практика</t>
  </si>
  <si>
    <t>ОП.15</t>
  </si>
  <si>
    <t>Гидравлические и певматические системы</t>
  </si>
  <si>
    <t>ЭК</t>
  </si>
  <si>
    <t>курс.проект</t>
  </si>
  <si>
    <t>КЭ</t>
  </si>
  <si>
    <t>1нед</t>
  </si>
  <si>
    <t>5 нед</t>
  </si>
  <si>
    <t>11 нед</t>
  </si>
  <si>
    <t>2,1КЭ</t>
  </si>
  <si>
    <t>2Эк,
1квЭ</t>
  </si>
  <si>
    <t>В том чивле практическая подготовка</t>
  </si>
  <si>
    <t>ПА</t>
  </si>
  <si>
    <t>Дополнительные учебные предметы</t>
  </si>
  <si>
    <t>ОДУ.00</t>
  </si>
  <si>
    <t>ОДУ.10</t>
  </si>
  <si>
    <t>ОДУ.11</t>
  </si>
  <si>
    <t>ОДУ12</t>
  </si>
  <si>
    <t>ДД.00</t>
  </si>
  <si>
    <t>Индивидуальный проект</t>
  </si>
  <si>
    <t xml:space="preserve">Специальность 15.02.12  Монтаж, техническое обслуживание и ремонт промышленного оборудования (по отраслям), 2022 год начала подготовки </t>
  </si>
  <si>
    <t>1 семестр/17 нед. 
17 нед</t>
  </si>
  <si>
    <t xml:space="preserve">2 семестр/22 нед.  
22 недели </t>
  </si>
  <si>
    <t>3 семестр/16 нед. 
16 недель</t>
  </si>
  <si>
    <t xml:space="preserve">4 семестр/23 нед. 
23 недели </t>
  </si>
  <si>
    <t>5 семестр/16 нед.  
16 недель</t>
  </si>
  <si>
    <t>6 семестр/16 нед. 
16 недель</t>
  </si>
  <si>
    <t xml:space="preserve">7 семестр/13 нед. 
13 недель </t>
  </si>
  <si>
    <t>Математика:алгебра и начала математического анализа, геометрия</t>
  </si>
  <si>
    <t>Общеобразовательные углубленные учебные предметы</t>
  </si>
  <si>
    <t>ДД.01</t>
  </si>
  <si>
    <t>Родной  язык</t>
  </si>
  <si>
    <t xml:space="preserve">Государственная итоговая аттестация: 
всего 6 недель:
(с 17.05.2025 по 27.06.2025)
</t>
  </si>
  <si>
    <t xml:space="preserve">Выпускная квалификационная работа: дипломный проект. Демонстрационный экзамен включается в выпускную квалификационную работу.
Выполнение дипломного проекта с 17.05.2025по 13.06.2025.
Защита выпускной квалификационной работы: с 14.06.2025 по 27.06.2025.
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</si>
</sst>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_(&quot;$&quot;* #,##0.00_);_(&quot;$&quot;* \(#,##0.00\);_(&quot;$&quot;* &quot;-&quot;??_);_(@_)"/>
    <numFmt numFmtId="166" formatCode="&quot;Да&quot;;&quot;Да&quot;;&quot;Нет&quot;"/>
  </numFmts>
  <fonts count="12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33CCCC"/>
      </patternFill>
    </fill>
    <fill>
      <patternFill patternType="solid">
        <fgColor rgb="FFFFFF00"/>
        <bgColor rgb="FF33CC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rgb="FF99330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993300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9933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4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6" borderId="0" xfId="0" applyFont="1" applyFill="1"/>
    <xf numFmtId="0" fontId="7" fillId="2" borderId="0" xfId="0" applyFont="1" applyFill="1"/>
    <xf numFmtId="0" fontId="6" fillId="22" borderId="1" xfId="0" applyFont="1" applyFill="1" applyBorder="1" applyAlignment="1">
      <alignment horizontal="left" vertical="center" wrapText="1"/>
    </xf>
    <xf numFmtId="0" fontId="6" fillId="22" borderId="1" xfId="0" applyNumberFormat="1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/>
      <protection hidden="1"/>
    </xf>
    <xf numFmtId="0" fontId="8" fillId="6" borderId="1" xfId="0" applyNumberFormat="1" applyFont="1" applyFill="1" applyBorder="1" applyAlignment="1">
      <alignment horizontal="left" vertical="center" wrapText="1"/>
    </xf>
    <xf numFmtId="0" fontId="6" fillId="27" borderId="1" xfId="0" quotePrefix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8" fillId="19" borderId="1" xfId="0" applyNumberFormat="1" applyFont="1" applyFill="1" applyBorder="1" applyAlignment="1">
      <alignment horizontal="center" vertical="center"/>
    </xf>
    <xf numFmtId="0" fontId="6" fillId="24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6" fillId="13" borderId="1" xfId="0" applyNumberFormat="1" applyFont="1" applyFill="1" applyBorder="1" applyAlignment="1">
      <alignment horizontal="center" vertical="center"/>
    </xf>
    <xf numFmtId="0" fontId="6" fillId="26" borderId="1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18" borderId="1" xfId="0" applyNumberFormat="1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0" fontId="8" fillId="14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19" borderId="1" xfId="0" applyNumberFormat="1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8" fillId="27" borderId="1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8" fillId="29" borderId="1" xfId="0" applyFon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25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6" fillId="3" borderId="1" xfId="0" applyFont="1" applyFill="1" applyBorder="1" applyAlignment="1">
      <alignment horizontal="center" vertical="center"/>
    </xf>
    <xf numFmtId="0" fontId="6" fillId="36" borderId="1" xfId="0" applyFont="1" applyFill="1" applyBorder="1" applyAlignment="1">
      <alignment horizontal="center" vertical="center"/>
    </xf>
    <xf numFmtId="0" fontId="6" fillId="37" borderId="1" xfId="0" applyFont="1" applyFill="1" applyBorder="1" applyAlignment="1">
      <alignment horizontal="center" vertical="center"/>
    </xf>
    <xf numFmtId="0" fontId="8" fillId="28" borderId="1" xfId="0" applyFont="1" applyFill="1" applyBorder="1" applyAlignment="1">
      <alignment horizontal="center" vertical="center"/>
    </xf>
    <xf numFmtId="0" fontId="8" fillId="31" borderId="1" xfId="0" applyFont="1" applyFill="1" applyBorder="1" applyAlignment="1">
      <alignment horizontal="center" vertical="center"/>
    </xf>
    <xf numFmtId="0" fontId="6" fillId="23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8" fillId="12" borderId="1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27" borderId="1" xfId="0" quotePrefix="1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9" fillId="7" borderId="1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3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17" borderId="1" xfId="0" applyFont="1" applyFill="1" applyBorder="1" applyAlignment="1">
      <alignment horizontal="center" vertical="center"/>
    </xf>
    <xf numFmtId="0" fontId="8" fillId="35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35" borderId="1" xfId="0" applyFont="1" applyFill="1" applyBorder="1" applyAlignment="1">
      <alignment horizontal="center" vertical="center"/>
    </xf>
    <xf numFmtId="0" fontId="7" fillId="0" borderId="0" xfId="0" applyFont="1" applyFill="1"/>
    <xf numFmtId="0" fontId="10" fillId="4" borderId="1" xfId="0" applyFont="1" applyFill="1" applyBorder="1" applyAlignment="1">
      <alignment horizontal="left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left" vertical="center" wrapText="1"/>
    </xf>
    <xf numFmtId="0" fontId="6" fillId="22" borderId="1" xfId="0" applyNumberFormat="1" applyFont="1" applyFill="1" applyBorder="1" applyAlignment="1">
      <alignment horizontal="center" vertical="center" wrapText="1"/>
    </xf>
    <xf numFmtId="14" fontId="6" fillId="22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wrapText="1"/>
    </xf>
    <xf numFmtId="0" fontId="6" fillId="34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31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7" borderId="4" xfId="0" applyFont="1" applyFill="1" applyBorder="1" applyAlignment="1">
      <alignment horizontal="center" vertical="center"/>
    </xf>
    <xf numFmtId="0" fontId="8" fillId="30" borderId="4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center"/>
    </xf>
    <xf numFmtId="0" fontId="8" fillId="14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6" fillId="3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8" fillId="26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25" borderId="1" xfId="0" applyFont="1" applyFill="1" applyBorder="1"/>
    <xf numFmtId="0" fontId="8" fillId="2" borderId="1" xfId="0" applyFont="1" applyFill="1" applyBorder="1"/>
    <xf numFmtId="0" fontId="8" fillId="6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center" vertical="center"/>
    </xf>
    <xf numFmtId="0" fontId="6" fillId="25" borderId="1" xfId="0" applyNumberFormat="1" applyFont="1" applyFill="1" applyBorder="1" applyAlignment="1">
      <alignment horizontal="center" vertical="center"/>
    </xf>
    <xf numFmtId="1" fontId="6" fillId="17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2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5" borderId="1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25" borderId="1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49" fontId="6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2" xfId="0" applyNumberFormat="1" applyFont="1" applyFill="1" applyBorder="1" applyAlignment="1" applyProtection="1">
      <alignment vertical="center"/>
      <protection hidden="1"/>
    </xf>
    <xf numFmtId="0" fontId="6" fillId="38" borderId="1" xfId="0" quotePrefix="1" applyNumberFormat="1" applyFont="1" applyFill="1" applyBorder="1" applyAlignment="1">
      <alignment horizontal="center" vertical="center"/>
    </xf>
    <xf numFmtId="0" fontId="6" fillId="33" borderId="1" xfId="0" applyNumberFormat="1" applyFont="1" applyFill="1" applyBorder="1" applyAlignment="1">
      <alignment horizontal="center" vertical="center"/>
    </xf>
    <xf numFmtId="0" fontId="8" fillId="23" borderId="1" xfId="0" applyNumberFormat="1" applyFont="1" applyFill="1" applyBorder="1" applyAlignment="1">
      <alignment horizontal="center" vertical="center"/>
    </xf>
    <xf numFmtId="0" fontId="6" fillId="39" borderId="1" xfId="0" applyFont="1" applyFill="1" applyBorder="1" applyAlignment="1">
      <alignment horizontal="center" vertical="center"/>
    </xf>
    <xf numFmtId="0" fontId="8" fillId="22" borderId="1" xfId="0" applyFont="1" applyFill="1" applyBorder="1" applyAlignment="1">
      <alignment horizontal="center" vertical="center" wrapText="1"/>
    </xf>
    <xf numFmtId="0" fontId="8" fillId="22" borderId="1" xfId="0" applyNumberFormat="1" applyFont="1" applyFill="1" applyBorder="1" applyAlignment="1">
      <alignment horizontal="center" vertical="center"/>
    </xf>
    <xf numFmtId="0" fontId="6" fillId="39" borderId="1" xfId="0" applyNumberFormat="1" applyFont="1" applyFill="1" applyBorder="1" applyAlignment="1">
      <alignment horizontal="center" vertical="center"/>
    </xf>
    <xf numFmtId="0" fontId="8" fillId="39" borderId="1" xfId="0" applyFont="1" applyFill="1" applyBorder="1" applyAlignment="1">
      <alignment horizontal="center" vertical="center"/>
    </xf>
    <xf numFmtId="0" fontId="8" fillId="22" borderId="1" xfId="0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/>
    </xf>
    <xf numFmtId="0" fontId="7" fillId="22" borderId="0" xfId="0" applyFont="1" applyFill="1"/>
    <xf numFmtId="0" fontId="6" fillId="22" borderId="1" xfId="0" applyNumberFormat="1" applyFont="1" applyFill="1" applyBorder="1" applyAlignment="1">
      <alignment horizontal="left" vertical="center" wrapText="1"/>
    </xf>
    <xf numFmtId="49" fontId="6" fillId="22" borderId="4" xfId="0" applyNumberFormat="1" applyFont="1" applyFill="1" applyBorder="1" applyAlignment="1" applyProtection="1">
      <alignment vertical="center"/>
      <protection hidden="1"/>
    </xf>
    <xf numFmtId="49" fontId="6" fillId="22" borderId="1" xfId="0" applyNumberFormat="1" applyFont="1" applyFill="1" applyBorder="1" applyAlignment="1" applyProtection="1">
      <alignment vertical="center"/>
      <protection hidden="1"/>
    </xf>
    <xf numFmtId="49" fontId="6" fillId="22" borderId="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24" borderId="3" xfId="0" applyFont="1" applyFill="1" applyBorder="1" applyAlignment="1">
      <alignment horizontal="center" vertical="center" textRotation="90"/>
    </xf>
    <xf numFmtId="0" fontId="6" fillId="24" borderId="7" xfId="0" applyFont="1" applyFill="1" applyBorder="1" applyAlignment="1">
      <alignment horizontal="center" vertical="center" textRotation="90"/>
    </xf>
    <xf numFmtId="0" fontId="6" fillId="2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25" borderId="3" xfId="0" applyFont="1" applyFill="1" applyBorder="1" applyAlignment="1">
      <alignment horizontal="center" vertical="center" textRotation="90" wrapText="1"/>
    </xf>
    <xf numFmtId="0" fontId="6" fillId="25" borderId="7" xfId="0" applyFont="1" applyFill="1" applyBorder="1" applyAlignment="1">
      <alignment horizontal="center" vertical="center" textRotation="90"/>
    </xf>
    <xf numFmtId="0" fontId="6" fillId="25" borderId="4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8" fillId="25" borderId="3" xfId="0" applyFont="1" applyFill="1" applyBorder="1" applyAlignment="1">
      <alignment horizontal="center" vertical="center"/>
    </xf>
    <xf numFmtId="0" fontId="8" fillId="25" borderId="4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2" xfId="0" applyBorder="1" applyAlignment="1"/>
    <xf numFmtId="49" fontId="8" fillId="0" borderId="8" xfId="0" applyNumberFormat="1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</cellXfs>
  <cellStyles count="42">
    <cellStyle name="Денежный 2" xfId="1"/>
    <cellStyle name="Денежный 2 10" xfId="2"/>
    <cellStyle name="Денежный 2 11" xfId="3"/>
    <cellStyle name="Денежный 2 12" xfId="4"/>
    <cellStyle name="Денежный 2 13" xfId="5"/>
    <cellStyle name="Денежный 2 14" xfId="6"/>
    <cellStyle name="Денежный 2 15" xfId="7"/>
    <cellStyle name="Денежный 2 16" xfId="8"/>
    <cellStyle name="Денежный 2 17" xfId="9"/>
    <cellStyle name="Денежный 2 18" xfId="10"/>
    <cellStyle name="Денежный 2 19" xfId="11"/>
    <cellStyle name="Денежный 2 2" xfId="12"/>
    <cellStyle name="Денежный 2 2 2" xfId="13"/>
    <cellStyle name="Денежный 2 20" xfId="14"/>
    <cellStyle name="Денежный 2 21" xfId="15"/>
    <cellStyle name="Денежный 2 22" xfId="16"/>
    <cellStyle name="Денежный 2 23" xfId="17"/>
    <cellStyle name="Денежный 2 24" xfId="18"/>
    <cellStyle name="Денежный 2 25" xfId="19"/>
    <cellStyle name="Денежный 2 3" xfId="20"/>
    <cellStyle name="Денежный 2 3 2" xfId="21"/>
    <cellStyle name="Денежный 2 3 3" xfId="22"/>
    <cellStyle name="Денежный 2 3 4" xfId="35"/>
    <cellStyle name="Денежный 2 4" xfId="23"/>
    <cellStyle name="Денежный 2 5" xfId="24"/>
    <cellStyle name="Денежный 2 6" xfId="25"/>
    <cellStyle name="Денежный 2 6 2" xfId="36"/>
    <cellStyle name="Денежный 2 6 3" xfId="37"/>
    <cellStyle name="Денежный 2 7" xfId="26"/>
    <cellStyle name="Денежный 2 8" xfId="27"/>
    <cellStyle name="Денежный 2 9" xfId="28"/>
    <cellStyle name="Обычный" xfId="0" builtinId="0"/>
    <cellStyle name="Обычный 2" xfId="29"/>
    <cellStyle name="Обычный 2 2" xfId="34"/>
    <cellStyle name="Обычный 2 2 2" xfId="38"/>
    <cellStyle name="Обычный 2 2 3" xfId="41"/>
    <cellStyle name="Обычный 2 3" xfId="39"/>
    <cellStyle name="Обычный 3" xfId="30"/>
    <cellStyle name="Обычный 4" xfId="31"/>
    <cellStyle name="Обычный 4 2" xfId="32"/>
    <cellStyle name="Обычный 5" xfId="33"/>
    <cellStyle name="Обычный 6" xfId="4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114300</xdr:colOff>
      <xdr:row>35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2500" t="11111" r="2222" b="9333"/>
        <a:stretch>
          <a:fillRect/>
        </a:stretch>
      </xdr:blipFill>
      <xdr:spPr bwMode="auto">
        <a:xfrm>
          <a:off x="0" y="0"/>
          <a:ext cx="11696700" cy="6819900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/&#1043;&#1056;&#1040;&#1060;&#1048;&#1050;&#1048;%20&#1059;&#1055;/&#1075;&#1086;&#1090;&#1086;&#1074;&#1099;&#1077;%20&#1059;&#1055;%20&#1048;%20&#1043;&#1056;&#1040;&#1060;&#1048;&#1050;&#1048;%202.2%20-%20&#1082;&#1086;&#1087;&#1080;&#1103;/&#1079;&#1072;&#1086;&#1095;&#1085;&#1086;&#1077;/Program%20Files/MMIS%20Lab/SPO/SpSchool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new/&#1043;&#1056;&#1040;&#1060;&#1048;&#1050;&#1048;%20&#1059;&#1055;/&#1075;&#1086;&#1090;&#1086;&#1074;&#1099;&#1077;%20&#1059;&#1055;%20&#1048;%20&#1043;&#1056;&#1040;&#1060;&#1048;&#1050;&#1048;%202.2%20-%20&#1082;&#1086;&#1087;&#1080;&#1103;/&#1079;&#1072;&#1086;&#1095;&#1085;&#1086;&#1077;/Program%20Files/MMIS%20Lab/SPO/SpSchool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>
            <v>0.05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>
            <v>0.05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19" sqref="C1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95"/>
  <sheetViews>
    <sheetView zoomScale="50" zoomScaleNormal="50" workbookViewId="0">
      <pane xSplit="6" ySplit="8" topLeftCell="G9" activePane="bottomRight" state="frozen"/>
      <selection pane="topRight" activeCell="R1" sqref="R1"/>
      <selection pane="bottomLeft" activeCell="A9" sqref="A9"/>
      <selection pane="bottomRight" activeCell="M16" sqref="M16"/>
    </sheetView>
  </sheetViews>
  <sheetFormatPr defaultColWidth="8.7109375" defaultRowHeight="23.25"/>
  <cols>
    <col min="1" max="1" width="16.5703125" style="1" customWidth="1"/>
    <col min="2" max="2" width="50.140625" style="1" customWidth="1"/>
    <col min="3" max="3" width="10" style="1" customWidth="1"/>
    <col min="4" max="4" width="8.7109375" style="1" customWidth="1"/>
    <col min="5" max="5" width="9.42578125" style="1" customWidth="1"/>
    <col min="6" max="6" width="7.85546875" style="1" hidden="1" customWidth="1"/>
    <col min="7" max="7" width="7" style="1" customWidth="1"/>
    <col min="8" max="8" width="6.42578125" style="1" customWidth="1"/>
    <col min="9" max="10" width="3.140625" style="1" customWidth="1"/>
    <col min="11" max="11" width="6.42578125" style="1" customWidth="1"/>
    <col min="12" max="12" width="3.140625" style="1" customWidth="1"/>
    <col min="13" max="13" width="5.5703125" style="1" customWidth="1"/>
    <col min="14" max="15" width="4.28515625" style="1" customWidth="1"/>
    <col min="16" max="16" width="5.28515625" style="1" customWidth="1"/>
    <col min="17" max="17" width="7.85546875" style="1" customWidth="1"/>
    <col min="18" max="19" width="6.42578125" style="1" customWidth="1"/>
    <col min="20" max="21" width="4" style="1" customWidth="1"/>
    <col min="22" max="22" width="6.42578125" style="1" customWidth="1"/>
    <col min="23" max="23" width="3.140625" style="1" customWidth="1"/>
    <col min="24" max="24" width="5.42578125" style="1" customWidth="1"/>
    <col min="25" max="25" width="4" style="1" customWidth="1"/>
    <col min="26" max="26" width="4.85546875" style="1" customWidth="1"/>
    <col min="27" max="27" width="5.28515625" style="1" customWidth="1"/>
    <col min="28" max="30" width="6.42578125" style="1" customWidth="1"/>
    <col min="31" max="31" width="4.85546875" style="1" customWidth="1"/>
    <col min="32" max="32" width="3.140625" style="1" customWidth="1"/>
    <col min="33" max="33" width="6.42578125" style="1" customWidth="1"/>
    <col min="34" max="34" width="7.5703125" style="1" customWidth="1"/>
    <col min="35" max="35" width="4.85546875" style="1" customWidth="1"/>
    <col min="36" max="36" width="6.28515625" style="1" customWidth="1"/>
    <col min="37" max="37" width="5.28515625" style="1" customWidth="1"/>
    <col min="38" max="40" width="6.42578125" style="1" customWidth="1"/>
    <col min="41" max="41" width="4.85546875" style="1" customWidth="1"/>
    <col min="42" max="42" width="5.140625" style="1" customWidth="1"/>
    <col min="43" max="43" width="7" style="1" customWidth="1"/>
    <col min="44" max="44" width="6.5703125" style="1" customWidth="1"/>
    <col min="45" max="45" width="4.85546875" style="1" customWidth="1"/>
    <col min="46" max="46" width="5.140625" style="1" customWidth="1"/>
    <col min="47" max="47" width="5.28515625" style="1" customWidth="1"/>
    <col min="48" max="50" width="6.42578125" style="1" customWidth="1"/>
    <col min="51" max="51" width="6.85546875" style="1" customWidth="1"/>
    <col min="52" max="52" width="4.85546875" style="1" customWidth="1"/>
    <col min="53" max="53" width="6.42578125" style="1" customWidth="1"/>
    <col min="54" max="54" width="5.42578125" style="1" customWidth="1"/>
    <col min="55" max="55" width="4.85546875" style="1" customWidth="1"/>
    <col min="56" max="56" width="5.85546875" style="1" customWidth="1"/>
    <col min="57" max="57" width="5.28515625" style="1" customWidth="1"/>
    <col min="58" max="60" width="6.42578125" style="1" customWidth="1"/>
    <col min="61" max="62" width="4.85546875" style="1" customWidth="1"/>
    <col min="63" max="63" width="6.42578125" style="1" customWidth="1"/>
    <col min="64" max="64" width="4.85546875" style="1" customWidth="1"/>
    <col min="65" max="65" width="5.140625" style="1" customWidth="1"/>
    <col min="66" max="67" width="4.85546875" style="1" customWidth="1"/>
    <col min="68" max="68" width="5.85546875" style="1" customWidth="1"/>
    <col min="69" max="71" width="6.42578125" style="1" customWidth="1"/>
    <col min="72" max="74" width="4.85546875" style="1" customWidth="1"/>
    <col min="75" max="75" width="6.42578125" style="1" customWidth="1"/>
    <col min="76" max="78" width="4.85546875" style="1" customWidth="1"/>
    <col min="79" max="79" width="5.28515625" style="1" customWidth="1"/>
    <col min="80" max="81" width="6.42578125" style="1" customWidth="1"/>
    <col min="82" max="82" width="4.5703125" style="1" customWidth="1"/>
    <col min="83" max="84" width="4.85546875" style="1" customWidth="1"/>
    <col min="85" max="85" width="7.42578125" style="1" customWidth="1"/>
    <col min="86" max="86" width="9.7109375" style="1" customWidth="1"/>
    <col min="87" max="87" width="4.5703125" style="1" customWidth="1"/>
    <col min="88" max="88" width="4.7109375" style="1" customWidth="1"/>
    <col min="89" max="89" width="4.85546875" style="1" customWidth="1"/>
    <col min="90" max="147" width="8.7109375" style="1"/>
    <col min="148" max="148" width="8.7109375" style="1" customWidth="1"/>
    <col min="149" max="16384" width="8.7109375" style="1"/>
  </cols>
  <sheetData>
    <row r="1" spans="1:158">
      <c r="A1" s="186" t="s">
        <v>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</row>
    <row r="2" spans="1:158">
      <c r="A2" s="186" t="s">
        <v>176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</row>
    <row r="3" spans="1:158" ht="69.75" customHeight="1">
      <c r="A3" s="201" t="s">
        <v>30</v>
      </c>
      <c r="B3" s="190" t="s">
        <v>0</v>
      </c>
      <c r="C3" s="190" t="s">
        <v>28</v>
      </c>
      <c r="D3" s="190"/>
      <c r="E3" s="190"/>
      <c r="F3" s="190" t="s">
        <v>1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</row>
    <row r="4" spans="1:158" ht="24.75" customHeight="1">
      <c r="A4" s="202"/>
      <c r="B4" s="190"/>
      <c r="C4" s="197" t="s">
        <v>137</v>
      </c>
      <c r="D4" s="187" t="s">
        <v>136</v>
      </c>
      <c r="E4" s="245" t="s">
        <v>167</v>
      </c>
      <c r="F4" s="190" t="s">
        <v>2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 t="s">
        <v>3</v>
      </c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 t="s">
        <v>4</v>
      </c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 t="s">
        <v>26</v>
      </c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</row>
    <row r="5" spans="1:158" ht="18.75" customHeight="1">
      <c r="A5" s="202"/>
      <c r="B5" s="190"/>
      <c r="C5" s="198"/>
      <c r="D5" s="204"/>
      <c r="E5" s="246"/>
      <c r="F5" s="190" t="s">
        <v>177</v>
      </c>
      <c r="G5" s="190"/>
      <c r="H5" s="190"/>
      <c r="I5" s="190"/>
      <c r="J5" s="190"/>
      <c r="K5" s="190"/>
      <c r="L5" s="190"/>
      <c r="M5" s="190"/>
      <c r="N5" s="190"/>
      <c r="O5" s="189" t="s">
        <v>168</v>
      </c>
      <c r="P5" s="189"/>
      <c r="Q5" s="190" t="s">
        <v>178</v>
      </c>
      <c r="R5" s="190"/>
      <c r="S5" s="190"/>
      <c r="T5" s="190"/>
      <c r="U5" s="190"/>
      <c r="V5" s="190"/>
      <c r="W5" s="190"/>
      <c r="X5" s="190"/>
      <c r="Y5" s="190"/>
      <c r="Z5" s="189" t="s">
        <v>168</v>
      </c>
      <c r="AA5" s="189"/>
      <c r="AB5" s="190" t="s">
        <v>179</v>
      </c>
      <c r="AC5" s="190"/>
      <c r="AD5" s="190"/>
      <c r="AE5" s="190"/>
      <c r="AF5" s="190"/>
      <c r="AG5" s="190"/>
      <c r="AH5" s="190"/>
      <c r="AI5" s="190"/>
      <c r="AJ5" s="189" t="s">
        <v>168</v>
      </c>
      <c r="AK5" s="189"/>
      <c r="AL5" s="190" t="s">
        <v>180</v>
      </c>
      <c r="AM5" s="190"/>
      <c r="AN5" s="190"/>
      <c r="AO5" s="190"/>
      <c r="AP5" s="190"/>
      <c r="AQ5" s="190"/>
      <c r="AR5" s="190"/>
      <c r="AS5" s="190"/>
      <c r="AT5" s="189" t="s">
        <v>168</v>
      </c>
      <c r="AU5" s="189"/>
      <c r="AV5" s="190" t="s">
        <v>181</v>
      </c>
      <c r="AW5" s="190"/>
      <c r="AX5" s="190"/>
      <c r="AY5" s="190"/>
      <c r="AZ5" s="190"/>
      <c r="BA5" s="190"/>
      <c r="BB5" s="190"/>
      <c r="BC5" s="190"/>
      <c r="BD5" s="189" t="s">
        <v>168</v>
      </c>
      <c r="BE5" s="189"/>
      <c r="BF5" s="190" t="s">
        <v>182</v>
      </c>
      <c r="BG5" s="190"/>
      <c r="BH5" s="190"/>
      <c r="BI5" s="190"/>
      <c r="BJ5" s="190"/>
      <c r="BK5" s="190"/>
      <c r="BL5" s="190"/>
      <c r="BM5" s="190"/>
      <c r="BN5" s="2"/>
      <c r="BO5" s="189" t="s">
        <v>168</v>
      </c>
      <c r="BP5" s="189"/>
      <c r="BQ5" s="190" t="s">
        <v>183</v>
      </c>
      <c r="BR5" s="190"/>
      <c r="BS5" s="190"/>
      <c r="BT5" s="190"/>
      <c r="BU5" s="190"/>
      <c r="BV5" s="190"/>
      <c r="BW5" s="190"/>
      <c r="BX5" s="190"/>
      <c r="BY5" s="190"/>
      <c r="BZ5" s="189" t="s">
        <v>168</v>
      </c>
      <c r="CA5" s="189"/>
      <c r="CB5" s="190" t="s">
        <v>156</v>
      </c>
      <c r="CC5" s="190"/>
      <c r="CD5" s="190"/>
      <c r="CE5" s="190"/>
      <c r="CF5" s="190"/>
      <c r="CG5" s="190"/>
      <c r="CH5" s="190"/>
      <c r="CI5" s="190"/>
      <c r="CJ5" s="189" t="s">
        <v>168</v>
      </c>
      <c r="CK5" s="189"/>
    </row>
    <row r="6" spans="1:158" ht="114" customHeight="1">
      <c r="A6" s="202"/>
      <c r="B6" s="190"/>
      <c r="C6" s="198"/>
      <c r="D6" s="204"/>
      <c r="E6" s="246"/>
      <c r="F6" s="191" t="s">
        <v>135</v>
      </c>
      <c r="G6" s="194" t="s">
        <v>136</v>
      </c>
      <c r="H6" s="248" t="s">
        <v>44</v>
      </c>
      <c r="I6" s="249"/>
      <c r="J6" s="249"/>
      <c r="K6" s="249"/>
      <c r="L6" s="249"/>
      <c r="M6" s="250"/>
      <c r="N6" s="188" t="s">
        <v>24</v>
      </c>
      <c r="O6" s="188" t="s">
        <v>25</v>
      </c>
      <c r="P6" s="187" t="s">
        <v>46</v>
      </c>
      <c r="Q6" s="191" t="s">
        <v>135</v>
      </c>
      <c r="R6" s="194" t="s">
        <v>136</v>
      </c>
      <c r="S6" s="195" t="s">
        <v>44</v>
      </c>
      <c r="T6" s="195"/>
      <c r="U6" s="195"/>
      <c r="V6" s="195"/>
      <c r="W6" s="195"/>
      <c r="X6" s="195"/>
      <c r="Y6" s="188" t="s">
        <v>24</v>
      </c>
      <c r="Z6" s="188" t="s">
        <v>25</v>
      </c>
      <c r="AA6" s="187" t="s">
        <v>5</v>
      </c>
      <c r="AB6" s="191" t="s">
        <v>135</v>
      </c>
      <c r="AC6" s="194" t="s">
        <v>136</v>
      </c>
      <c r="AD6" s="195" t="s">
        <v>44</v>
      </c>
      <c r="AE6" s="195"/>
      <c r="AF6" s="195"/>
      <c r="AG6" s="195"/>
      <c r="AH6" s="195"/>
      <c r="AI6" s="188" t="s">
        <v>24</v>
      </c>
      <c r="AJ6" s="188" t="s">
        <v>25</v>
      </c>
      <c r="AK6" s="187" t="s">
        <v>5</v>
      </c>
      <c r="AL6" s="191" t="s">
        <v>135</v>
      </c>
      <c r="AM6" s="194" t="s">
        <v>136</v>
      </c>
      <c r="AN6" s="195" t="s">
        <v>44</v>
      </c>
      <c r="AO6" s="195"/>
      <c r="AP6" s="195"/>
      <c r="AQ6" s="195"/>
      <c r="AR6" s="195"/>
      <c r="AS6" s="188" t="s">
        <v>24</v>
      </c>
      <c r="AT6" s="188" t="s">
        <v>25</v>
      </c>
      <c r="AU6" s="187" t="s">
        <v>5</v>
      </c>
      <c r="AV6" s="191" t="s">
        <v>135</v>
      </c>
      <c r="AW6" s="194" t="s">
        <v>136</v>
      </c>
      <c r="AX6" s="195" t="s">
        <v>44</v>
      </c>
      <c r="AY6" s="195"/>
      <c r="AZ6" s="195"/>
      <c r="BA6" s="195"/>
      <c r="BB6" s="195"/>
      <c r="BC6" s="188" t="s">
        <v>24</v>
      </c>
      <c r="BD6" s="188" t="s">
        <v>25</v>
      </c>
      <c r="BE6" s="187" t="s">
        <v>5</v>
      </c>
      <c r="BF6" s="191" t="s">
        <v>135</v>
      </c>
      <c r="BG6" s="194" t="s">
        <v>136</v>
      </c>
      <c r="BH6" s="195" t="s">
        <v>44</v>
      </c>
      <c r="BI6" s="195"/>
      <c r="BJ6" s="195"/>
      <c r="BK6" s="195"/>
      <c r="BL6" s="195"/>
      <c r="BM6" s="195"/>
      <c r="BN6" s="188" t="s">
        <v>24</v>
      </c>
      <c r="BO6" s="188" t="s">
        <v>25</v>
      </c>
      <c r="BP6" s="187" t="s">
        <v>5</v>
      </c>
      <c r="BQ6" s="191" t="s">
        <v>135</v>
      </c>
      <c r="BR6" s="194" t="s">
        <v>136</v>
      </c>
      <c r="BS6" s="195" t="s">
        <v>44</v>
      </c>
      <c r="BT6" s="195"/>
      <c r="BU6" s="195"/>
      <c r="BV6" s="195"/>
      <c r="BW6" s="195"/>
      <c r="BX6" s="195"/>
      <c r="BY6" s="188" t="s">
        <v>24</v>
      </c>
      <c r="BZ6" s="188" t="s">
        <v>25</v>
      </c>
      <c r="CA6" s="187" t="s">
        <v>5</v>
      </c>
      <c r="CB6" s="191" t="s">
        <v>135</v>
      </c>
      <c r="CC6" s="194" t="s">
        <v>136</v>
      </c>
      <c r="CD6" s="195" t="s">
        <v>44</v>
      </c>
      <c r="CE6" s="195"/>
      <c r="CF6" s="195"/>
      <c r="CG6" s="195"/>
      <c r="CH6" s="195"/>
      <c r="CI6" s="188" t="s">
        <v>24</v>
      </c>
      <c r="CJ6" s="188" t="s">
        <v>25</v>
      </c>
      <c r="CK6" s="187" t="s">
        <v>5</v>
      </c>
    </row>
    <row r="7" spans="1:158">
      <c r="A7" s="202"/>
      <c r="B7" s="190"/>
      <c r="C7" s="198"/>
      <c r="D7" s="204"/>
      <c r="E7" s="246"/>
      <c r="F7" s="192"/>
      <c r="G7" s="194"/>
      <c r="H7" s="200" t="s">
        <v>6</v>
      </c>
      <c r="I7" s="200"/>
      <c r="J7" s="200"/>
      <c r="K7" s="200"/>
      <c r="L7" s="200"/>
      <c r="M7" s="200"/>
      <c r="N7" s="188"/>
      <c r="O7" s="188"/>
      <c r="P7" s="187"/>
      <c r="Q7" s="192"/>
      <c r="R7" s="194"/>
      <c r="S7" s="196" t="s">
        <v>6</v>
      </c>
      <c r="T7" s="196"/>
      <c r="U7" s="196"/>
      <c r="V7" s="196"/>
      <c r="W7" s="196"/>
      <c r="X7" s="196"/>
      <c r="Y7" s="188"/>
      <c r="Z7" s="188"/>
      <c r="AA7" s="187"/>
      <c r="AB7" s="192"/>
      <c r="AC7" s="194"/>
      <c r="AD7" s="196" t="s">
        <v>6</v>
      </c>
      <c r="AE7" s="196"/>
      <c r="AF7" s="196"/>
      <c r="AG7" s="196"/>
      <c r="AH7" s="196"/>
      <c r="AI7" s="188"/>
      <c r="AJ7" s="188"/>
      <c r="AK7" s="187"/>
      <c r="AL7" s="192"/>
      <c r="AM7" s="194"/>
      <c r="AN7" s="196" t="s">
        <v>6</v>
      </c>
      <c r="AO7" s="196"/>
      <c r="AP7" s="196"/>
      <c r="AQ7" s="196"/>
      <c r="AR7" s="196"/>
      <c r="AS7" s="188"/>
      <c r="AT7" s="188"/>
      <c r="AU7" s="187"/>
      <c r="AV7" s="192"/>
      <c r="AW7" s="194"/>
      <c r="AX7" s="196" t="s">
        <v>6</v>
      </c>
      <c r="AY7" s="196"/>
      <c r="AZ7" s="196"/>
      <c r="BA7" s="196"/>
      <c r="BB7" s="196"/>
      <c r="BC7" s="188"/>
      <c r="BD7" s="188"/>
      <c r="BE7" s="187"/>
      <c r="BF7" s="192"/>
      <c r="BG7" s="194"/>
      <c r="BH7" s="196" t="s">
        <v>6</v>
      </c>
      <c r="BI7" s="196"/>
      <c r="BJ7" s="196"/>
      <c r="BK7" s="196"/>
      <c r="BL7" s="196"/>
      <c r="BM7" s="196"/>
      <c r="BN7" s="188"/>
      <c r="BO7" s="188"/>
      <c r="BP7" s="187"/>
      <c r="BQ7" s="192"/>
      <c r="BR7" s="194"/>
      <c r="BS7" s="196" t="s">
        <v>6</v>
      </c>
      <c r="BT7" s="196"/>
      <c r="BU7" s="196"/>
      <c r="BV7" s="196"/>
      <c r="BW7" s="196"/>
      <c r="BX7" s="196"/>
      <c r="BY7" s="188"/>
      <c r="BZ7" s="188"/>
      <c r="CA7" s="187"/>
      <c r="CB7" s="192"/>
      <c r="CC7" s="194"/>
      <c r="CD7" s="196" t="s">
        <v>6</v>
      </c>
      <c r="CE7" s="196"/>
      <c r="CF7" s="196"/>
      <c r="CG7" s="196"/>
      <c r="CH7" s="196"/>
      <c r="CI7" s="188"/>
      <c r="CJ7" s="188"/>
      <c r="CK7" s="187"/>
    </row>
    <row r="8" spans="1:158" ht="312.75" customHeight="1">
      <c r="A8" s="203"/>
      <c r="B8" s="190"/>
      <c r="C8" s="199"/>
      <c r="D8" s="204"/>
      <c r="E8" s="247"/>
      <c r="F8" s="193"/>
      <c r="G8" s="194"/>
      <c r="H8" s="3" t="s">
        <v>7</v>
      </c>
      <c r="I8" s="3" t="s">
        <v>42</v>
      </c>
      <c r="J8" s="3" t="s">
        <v>41</v>
      </c>
      <c r="K8" s="4" t="s">
        <v>45</v>
      </c>
      <c r="L8" s="4" t="s">
        <v>23</v>
      </c>
      <c r="M8" s="4" t="s">
        <v>43</v>
      </c>
      <c r="N8" s="188"/>
      <c r="O8" s="188"/>
      <c r="P8" s="187"/>
      <c r="Q8" s="193"/>
      <c r="R8" s="194"/>
      <c r="S8" s="3" t="s">
        <v>7</v>
      </c>
      <c r="T8" s="3" t="s">
        <v>42</v>
      </c>
      <c r="U8" s="3" t="s">
        <v>41</v>
      </c>
      <c r="V8" s="4" t="s">
        <v>45</v>
      </c>
      <c r="W8" s="4" t="s">
        <v>23</v>
      </c>
      <c r="X8" s="4" t="s">
        <v>43</v>
      </c>
      <c r="Y8" s="188"/>
      <c r="Z8" s="188"/>
      <c r="AA8" s="187"/>
      <c r="AB8" s="193"/>
      <c r="AC8" s="194"/>
      <c r="AD8" s="3" t="s">
        <v>7</v>
      </c>
      <c r="AE8" s="3" t="s">
        <v>42</v>
      </c>
      <c r="AF8" s="3" t="s">
        <v>41</v>
      </c>
      <c r="AG8" s="4" t="s">
        <v>45</v>
      </c>
      <c r="AH8" s="4" t="s">
        <v>23</v>
      </c>
      <c r="AI8" s="188"/>
      <c r="AJ8" s="188"/>
      <c r="AK8" s="187"/>
      <c r="AL8" s="193"/>
      <c r="AM8" s="194"/>
      <c r="AN8" s="3" t="s">
        <v>7</v>
      </c>
      <c r="AO8" s="3" t="s">
        <v>42</v>
      </c>
      <c r="AP8" s="3" t="s">
        <v>41</v>
      </c>
      <c r="AQ8" s="4" t="s">
        <v>45</v>
      </c>
      <c r="AR8" s="4" t="s">
        <v>23</v>
      </c>
      <c r="AS8" s="188"/>
      <c r="AT8" s="188"/>
      <c r="AU8" s="187"/>
      <c r="AV8" s="193"/>
      <c r="AW8" s="194"/>
      <c r="AX8" s="3" t="s">
        <v>7</v>
      </c>
      <c r="AY8" s="3" t="s">
        <v>42</v>
      </c>
      <c r="AZ8" s="3" t="s">
        <v>41</v>
      </c>
      <c r="BA8" s="4" t="s">
        <v>45</v>
      </c>
      <c r="BB8" s="4" t="s">
        <v>23</v>
      </c>
      <c r="BC8" s="188"/>
      <c r="BD8" s="188"/>
      <c r="BE8" s="187"/>
      <c r="BF8" s="193"/>
      <c r="BG8" s="194"/>
      <c r="BH8" s="3" t="s">
        <v>7</v>
      </c>
      <c r="BI8" s="3" t="s">
        <v>42</v>
      </c>
      <c r="BJ8" s="3" t="s">
        <v>41</v>
      </c>
      <c r="BK8" s="4" t="s">
        <v>45</v>
      </c>
      <c r="BL8" s="4" t="s">
        <v>126</v>
      </c>
      <c r="BM8" s="4" t="s">
        <v>23</v>
      </c>
      <c r="BN8" s="188"/>
      <c r="BO8" s="188"/>
      <c r="BP8" s="187"/>
      <c r="BQ8" s="193"/>
      <c r="BR8" s="194"/>
      <c r="BS8" s="3" t="s">
        <v>7</v>
      </c>
      <c r="BT8" s="3" t="s">
        <v>42</v>
      </c>
      <c r="BU8" s="3" t="s">
        <v>41</v>
      </c>
      <c r="BV8" s="4" t="s">
        <v>45</v>
      </c>
      <c r="BW8" s="4" t="s">
        <v>160</v>
      </c>
      <c r="BX8" s="4" t="s">
        <v>23</v>
      </c>
      <c r="BY8" s="188"/>
      <c r="BZ8" s="188"/>
      <c r="CA8" s="187"/>
      <c r="CB8" s="193"/>
      <c r="CC8" s="194"/>
      <c r="CD8" s="3" t="s">
        <v>7</v>
      </c>
      <c r="CE8" s="3" t="s">
        <v>42</v>
      </c>
      <c r="CF8" s="3" t="s">
        <v>41</v>
      </c>
      <c r="CG8" s="4" t="s">
        <v>45</v>
      </c>
      <c r="CH8" s="4" t="s">
        <v>23</v>
      </c>
      <c r="CI8" s="188"/>
      <c r="CJ8" s="188"/>
      <c r="CK8" s="187"/>
    </row>
    <row r="9" spans="1:158" s="10" customFormat="1">
      <c r="A9" s="5" t="s">
        <v>50</v>
      </c>
      <c r="B9" s="6" t="s">
        <v>139</v>
      </c>
      <c r="C9" s="7">
        <f>C10+C19+C23+C25</f>
        <v>1476</v>
      </c>
      <c r="D9" s="7">
        <f>D10+D19+D23+D25</f>
        <v>1404</v>
      </c>
      <c r="E9" s="7">
        <f t="shared" ref="E9:Z9" si="0">E10+E19+E23+E25</f>
        <v>90</v>
      </c>
      <c r="F9" s="7">
        <f t="shared" si="0"/>
        <v>612</v>
      </c>
      <c r="G9" s="7">
        <f t="shared" si="0"/>
        <v>612</v>
      </c>
      <c r="H9" s="7">
        <f t="shared" si="0"/>
        <v>412</v>
      </c>
      <c r="I9" s="7">
        <f t="shared" si="0"/>
        <v>0</v>
      </c>
      <c r="J9" s="7">
        <f t="shared" si="0"/>
        <v>0</v>
      </c>
      <c r="K9" s="7">
        <f t="shared" si="0"/>
        <v>182</v>
      </c>
      <c r="L9" s="7">
        <f t="shared" si="0"/>
        <v>0</v>
      </c>
      <c r="M9" s="7">
        <f t="shared" si="0"/>
        <v>18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864</v>
      </c>
      <c r="R9" s="7">
        <f t="shared" si="0"/>
        <v>792</v>
      </c>
      <c r="S9" s="7">
        <f t="shared" si="0"/>
        <v>536</v>
      </c>
      <c r="T9" s="7">
        <f t="shared" si="0"/>
        <v>0</v>
      </c>
      <c r="U9" s="7">
        <f t="shared" si="0"/>
        <v>0</v>
      </c>
      <c r="V9" s="7">
        <f t="shared" si="0"/>
        <v>238</v>
      </c>
      <c r="W9" s="7">
        <f t="shared" si="0"/>
        <v>0</v>
      </c>
      <c r="X9" s="7">
        <f t="shared" si="0"/>
        <v>18</v>
      </c>
      <c r="Y9" s="7">
        <f t="shared" si="0"/>
        <v>0</v>
      </c>
      <c r="Z9" s="7">
        <f t="shared" si="0"/>
        <v>72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8"/>
      <c r="AW9" s="8"/>
      <c r="AX9" s="8"/>
      <c r="AY9" s="7"/>
      <c r="AZ9" s="7"/>
      <c r="BA9" s="7"/>
      <c r="BB9" s="7"/>
      <c r="BC9" s="7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7"/>
      <c r="CF9" s="7"/>
      <c r="CG9" s="7"/>
      <c r="CH9" s="7"/>
      <c r="CI9" s="7"/>
      <c r="CJ9" s="7"/>
      <c r="CK9" s="7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ht="45">
      <c r="A10" s="183" t="s">
        <v>146</v>
      </c>
      <c r="B10" s="11" t="s">
        <v>140</v>
      </c>
      <c r="C10" s="12">
        <f>SUM(C11:C18)</f>
        <v>725</v>
      </c>
      <c r="D10" s="12">
        <f t="shared" ref="D10:Y10" si="1">SUM(D11:D18)</f>
        <v>701</v>
      </c>
      <c r="E10" s="12">
        <f t="shared" si="1"/>
        <v>0</v>
      </c>
      <c r="F10" s="12">
        <f t="shared" si="1"/>
        <v>289</v>
      </c>
      <c r="G10" s="12">
        <f t="shared" si="1"/>
        <v>289</v>
      </c>
      <c r="H10" s="12">
        <f t="shared" si="1"/>
        <v>166</v>
      </c>
      <c r="I10" s="12">
        <f t="shared" si="1"/>
        <v>0</v>
      </c>
      <c r="J10" s="12">
        <f t="shared" si="1"/>
        <v>0</v>
      </c>
      <c r="K10" s="12">
        <f t="shared" si="1"/>
        <v>123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436</v>
      </c>
      <c r="R10" s="12">
        <f t="shared" si="1"/>
        <v>412</v>
      </c>
      <c r="S10" s="12">
        <f t="shared" si="1"/>
        <v>264</v>
      </c>
      <c r="T10" s="12">
        <f t="shared" si="1"/>
        <v>0</v>
      </c>
      <c r="U10" s="12">
        <f t="shared" si="1"/>
        <v>0</v>
      </c>
      <c r="V10" s="12">
        <f t="shared" si="1"/>
        <v>148</v>
      </c>
      <c r="W10" s="12">
        <f t="shared" si="1"/>
        <v>0</v>
      </c>
      <c r="X10" s="12">
        <f t="shared" si="1"/>
        <v>0</v>
      </c>
      <c r="Y10" s="12">
        <f t="shared" si="1"/>
        <v>0</v>
      </c>
      <c r="Z10" s="12">
        <f>SUM(Z11:Z18)</f>
        <v>24</v>
      </c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5"/>
      <c r="CE10" s="13"/>
      <c r="CF10" s="13"/>
      <c r="CG10" s="13"/>
      <c r="CH10" s="13"/>
      <c r="CI10" s="13"/>
      <c r="CJ10" s="13"/>
      <c r="CK10" s="13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</row>
    <row r="11" spans="1:158">
      <c r="A11" s="16" t="s">
        <v>147</v>
      </c>
      <c r="B11" s="17" t="s">
        <v>8</v>
      </c>
      <c r="C11" s="18">
        <v>124</v>
      </c>
      <c r="D11" s="19">
        <v>100</v>
      </c>
      <c r="E11" s="20"/>
      <c r="F11" s="21">
        <f>G11+O11</f>
        <v>34</v>
      </c>
      <c r="G11" s="22">
        <f>SUM(H11:N11)</f>
        <v>34</v>
      </c>
      <c r="H11" s="23">
        <v>24</v>
      </c>
      <c r="I11" s="23"/>
      <c r="J11" s="23"/>
      <c r="K11" s="23">
        <v>10</v>
      </c>
      <c r="L11" s="23"/>
      <c r="M11" s="23"/>
      <c r="N11" s="23"/>
      <c r="O11" s="23"/>
      <c r="P11" s="24"/>
      <c r="Q11" s="25">
        <v>90</v>
      </c>
      <c r="R11" s="26">
        <f>SUM(S11:Y11)</f>
        <v>66</v>
      </c>
      <c r="S11" s="23">
        <v>56</v>
      </c>
      <c r="T11" s="23"/>
      <c r="U11" s="27"/>
      <c r="V11" s="27">
        <v>10</v>
      </c>
      <c r="W11" s="27"/>
      <c r="X11" s="27"/>
      <c r="Y11" s="27"/>
      <c r="Z11" s="27">
        <v>24</v>
      </c>
      <c r="AA11" s="28" t="s">
        <v>35</v>
      </c>
      <c r="AB11" s="29"/>
      <c r="AC11" s="30"/>
      <c r="AD11" s="31"/>
      <c r="AE11" s="31"/>
      <c r="AF11" s="31"/>
      <c r="AG11" s="31"/>
      <c r="AH11" s="31"/>
      <c r="AI11" s="31"/>
      <c r="AJ11" s="32"/>
      <c r="AK11" s="32"/>
      <c r="AL11" s="29"/>
      <c r="AM11" s="33"/>
      <c r="AN11" s="34"/>
      <c r="AO11" s="35"/>
      <c r="AP11" s="36"/>
      <c r="AQ11" s="36"/>
      <c r="AR11" s="31"/>
      <c r="AS11" s="31"/>
      <c r="AT11" s="31"/>
      <c r="AU11" s="31"/>
      <c r="AV11" s="37"/>
      <c r="AW11" s="38"/>
      <c r="AX11" s="34"/>
      <c r="AY11" s="32"/>
      <c r="AZ11" s="32"/>
      <c r="BA11" s="32"/>
      <c r="BB11" s="32"/>
      <c r="BC11" s="32"/>
      <c r="BD11" s="32"/>
      <c r="BE11" s="32"/>
      <c r="BF11" s="29"/>
      <c r="BG11" s="33"/>
      <c r="BH11" s="34"/>
      <c r="BI11" s="34"/>
      <c r="BJ11" s="32"/>
      <c r="BK11" s="32"/>
      <c r="BL11" s="32"/>
      <c r="BM11" s="32"/>
      <c r="BN11" s="32"/>
      <c r="BO11" s="32"/>
      <c r="BP11" s="32"/>
      <c r="BQ11" s="29"/>
      <c r="BR11" s="33"/>
      <c r="BS11" s="34"/>
      <c r="BT11" s="32"/>
      <c r="BU11" s="32"/>
      <c r="BV11" s="32"/>
      <c r="BW11" s="32"/>
      <c r="BX11" s="32"/>
      <c r="BY11" s="32"/>
      <c r="BZ11" s="32"/>
      <c r="CA11" s="32"/>
      <c r="CB11" s="29"/>
      <c r="CC11" s="33"/>
      <c r="CD11" s="34"/>
      <c r="CE11" s="32"/>
      <c r="CF11" s="32"/>
      <c r="CG11" s="32"/>
      <c r="CH11" s="32"/>
      <c r="CI11" s="32"/>
      <c r="CJ11" s="32"/>
      <c r="CK11" s="32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>
      <c r="A12" s="39" t="s">
        <v>148</v>
      </c>
      <c r="B12" s="17" t="s">
        <v>9</v>
      </c>
      <c r="C12" s="18">
        <v>117</v>
      </c>
      <c r="D12" s="19">
        <v>117</v>
      </c>
      <c r="E12" s="20"/>
      <c r="F12" s="21">
        <f>G12+O12</f>
        <v>51</v>
      </c>
      <c r="G12" s="22">
        <f t="shared" ref="G12:G18" si="2">SUM(H12:N12)</f>
        <v>51</v>
      </c>
      <c r="H12" s="23">
        <v>41</v>
      </c>
      <c r="I12" s="23"/>
      <c r="J12" s="23"/>
      <c r="K12" s="23">
        <v>10</v>
      </c>
      <c r="L12" s="23"/>
      <c r="M12" s="23"/>
      <c r="N12" s="23"/>
      <c r="O12" s="23"/>
      <c r="P12" s="23"/>
      <c r="Q12" s="21">
        <v>66</v>
      </c>
      <c r="R12" s="26">
        <f t="shared" ref="R12:R17" si="3">SUM(S12:Y12)</f>
        <v>66</v>
      </c>
      <c r="S12" s="23">
        <v>56</v>
      </c>
      <c r="T12" s="23"/>
      <c r="U12" s="40"/>
      <c r="V12" s="40">
        <v>10</v>
      </c>
      <c r="W12" s="41"/>
      <c r="X12" s="41"/>
      <c r="Y12" s="41"/>
      <c r="Z12" s="41"/>
      <c r="AA12" s="42" t="s">
        <v>34</v>
      </c>
      <c r="AB12" s="29"/>
      <c r="AC12" s="30"/>
      <c r="AD12" s="31"/>
      <c r="AE12" s="31"/>
      <c r="AF12" s="31"/>
      <c r="AG12" s="31"/>
      <c r="AH12" s="36"/>
      <c r="AI12" s="36"/>
      <c r="AJ12" s="36"/>
      <c r="AK12" s="36"/>
      <c r="AL12" s="43"/>
      <c r="AM12" s="30"/>
      <c r="AN12" s="31"/>
      <c r="AO12" s="35"/>
      <c r="AP12" s="31"/>
      <c r="AQ12" s="31"/>
      <c r="AR12" s="36"/>
      <c r="AS12" s="36"/>
      <c r="AT12" s="36"/>
      <c r="AU12" s="34"/>
      <c r="AV12" s="37"/>
      <c r="AW12" s="38"/>
      <c r="AX12" s="35"/>
      <c r="AY12" s="36"/>
      <c r="AZ12" s="36"/>
      <c r="BA12" s="36"/>
      <c r="BB12" s="36"/>
      <c r="BC12" s="36"/>
      <c r="BD12" s="36"/>
      <c r="BE12" s="36"/>
      <c r="BF12" s="37"/>
      <c r="BG12" s="38"/>
      <c r="BH12" s="35"/>
      <c r="BI12" s="35"/>
      <c r="BJ12" s="36"/>
      <c r="BK12" s="36"/>
      <c r="BL12" s="36"/>
      <c r="BM12" s="36"/>
      <c r="BN12" s="36"/>
      <c r="BO12" s="36"/>
      <c r="BP12" s="36"/>
      <c r="BQ12" s="37"/>
      <c r="BR12" s="38"/>
      <c r="BS12" s="35"/>
      <c r="BT12" s="36"/>
      <c r="BU12" s="36"/>
      <c r="BV12" s="36"/>
      <c r="BW12" s="36"/>
      <c r="BX12" s="36"/>
      <c r="BY12" s="36"/>
      <c r="BZ12" s="36"/>
      <c r="CA12" s="36"/>
      <c r="CB12" s="37"/>
      <c r="CC12" s="38"/>
      <c r="CD12" s="35"/>
      <c r="CE12" s="36"/>
      <c r="CF12" s="36"/>
      <c r="CG12" s="36"/>
      <c r="CH12" s="36"/>
      <c r="CI12" s="36"/>
      <c r="CJ12" s="36"/>
      <c r="CK12" s="36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1:158">
      <c r="A13" s="39" t="s">
        <v>149</v>
      </c>
      <c r="B13" s="17" t="s">
        <v>10</v>
      </c>
      <c r="C13" s="18">
        <v>78</v>
      </c>
      <c r="D13" s="19">
        <v>78</v>
      </c>
      <c r="E13" s="20"/>
      <c r="F13" s="21">
        <f>G13+O13</f>
        <v>34</v>
      </c>
      <c r="G13" s="22">
        <f t="shared" si="2"/>
        <v>34</v>
      </c>
      <c r="H13" s="23">
        <v>0</v>
      </c>
      <c r="I13" s="23"/>
      <c r="J13" s="23"/>
      <c r="K13" s="23">
        <v>34</v>
      </c>
      <c r="L13" s="23"/>
      <c r="M13" s="23"/>
      <c r="N13" s="23"/>
      <c r="O13" s="23"/>
      <c r="P13" s="23"/>
      <c r="Q13" s="21">
        <f t="shared" ref="Q13:Q16" si="4">R13+Z13</f>
        <v>44</v>
      </c>
      <c r="R13" s="26">
        <f t="shared" si="3"/>
        <v>44</v>
      </c>
      <c r="S13" s="23"/>
      <c r="T13" s="23"/>
      <c r="U13" s="40"/>
      <c r="V13" s="40">
        <v>44</v>
      </c>
      <c r="W13" s="41"/>
      <c r="X13" s="41"/>
      <c r="Y13" s="41"/>
      <c r="Z13" s="41"/>
      <c r="AA13" s="42" t="s">
        <v>34</v>
      </c>
      <c r="AB13" s="29"/>
      <c r="AC13" s="30"/>
      <c r="AD13" s="31"/>
      <c r="AE13" s="31"/>
      <c r="AF13" s="31"/>
      <c r="AG13" s="31"/>
      <c r="AH13" s="36"/>
      <c r="AI13" s="36"/>
      <c r="AJ13" s="36"/>
      <c r="AK13" s="34"/>
      <c r="AL13" s="43"/>
      <c r="AM13" s="30"/>
      <c r="AN13" s="31"/>
      <c r="AO13" s="35"/>
      <c r="AP13" s="36"/>
      <c r="AQ13" s="36"/>
      <c r="AR13" s="36"/>
      <c r="AS13" s="36"/>
      <c r="AT13" s="31"/>
      <c r="AU13" s="34"/>
      <c r="AV13" s="37"/>
      <c r="AW13" s="38"/>
      <c r="AX13" s="35"/>
      <c r="AY13" s="36"/>
      <c r="AZ13" s="36"/>
      <c r="BA13" s="36"/>
      <c r="BB13" s="36"/>
      <c r="BC13" s="36"/>
      <c r="BD13" s="36"/>
      <c r="BE13" s="36"/>
      <c r="BF13" s="37"/>
      <c r="BG13" s="38"/>
      <c r="BH13" s="35"/>
      <c r="BI13" s="35"/>
      <c r="BJ13" s="36"/>
      <c r="BK13" s="36"/>
      <c r="BL13" s="36"/>
      <c r="BM13" s="36"/>
      <c r="BN13" s="36"/>
      <c r="BO13" s="36"/>
      <c r="BP13" s="36"/>
      <c r="BQ13" s="37"/>
      <c r="BR13" s="38"/>
      <c r="BS13" s="35"/>
      <c r="BT13" s="36"/>
      <c r="BU13" s="36"/>
      <c r="BV13" s="36"/>
      <c r="BW13" s="36"/>
      <c r="BX13" s="36"/>
      <c r="BY13" s="36"/>
      <c r="BZ13" s="36"/>
      <c r="CA13" s="36"/>
      <c r="CB13" s="37"/>
      <c r="CC13" s="38"/>
      <c r="CD13" s="35"/>
      <c r="CE13" s="36"/>
      <c r="CF13" s="36"/>
      <c r="CG13" s="36"/>
      <c r="CH13" s="36"/>
      <c r="CI13" s="36"/>
      <c r="CJ13" s="36"/>
      <c r="CK13" s="36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</row>
    <row r="14" spans="1:158">
      <c r="A14" s="39" t="s">
        <v>150</v>
      </c>
      <c r="B14" s="17" t="s">
        <v>11</v>
      </c>
      <c r="C14" s="18">
        <v>117</v>
      </c>
      <c r="D14" s="19">
        <v>117</v>
      </c>
      <c r="E14" s="20"/>
      <c r="F14" s="21">
        <f t="shared" ref="F14:F18" si="5">G14+O14</f>
        <v>51</v>
      </c>
      <c r="G14" s="22">
        <f t="shared" si="2"/>
        <v>51</v>
      </c>
      <c r="H14" s="23">
        <v>41</v>
      </c>
      <c r="I14" s="27"/>
      <c r="J14" s="27"/>
      <c r="K14" s="27">
        <v>10</v>
      </c>
      <c r="L14" s="27"/>
      <c r="M14" s="27"/>
      <c r="N14" s="27"/>
      <c r="O14" s="27"/>
      <c r="P14" s="27"/>
      <c r="Q14" s="21">
        <v>66</v>
      </c>
      <c r="R14" s="26">
        <f t="shared" si="3"/>
        <v>66</v>
      </c>
      <c r="S14" s="31">
        <v>56</v>
      </c>
      <c r="T14" s="31"/>
      <c r="U14" s="35"/>
      <c r="V14" s="35">
        <v>10</v>
      </c>
      <c r="W14" s="35"/>
      <c r="X14" s="35"/>
      <c r="Y14" s="35"/>
      <c r="Z14" s="36"/>
      <c r="AA14" s="44" t="s">
        <v>34</v>
      </c>
      <c r="AB14" s="29"/>
      <c r="AC14" s="30"/>
      <c r="AD14" s="31"/>
      <c r="AE14" s="31"/>
      <c r="AF14" s="31"/>
      <c r="AG14" s="31"/>
      <c r="AH14" s="36"/>
      <c r="AI14" s="36"/>
      <c r="AJ14" s="36"/>
      <c r="AK14" s="45"/>
      <c r="AL14" s="43"/>
      <c r="AM14" s="30"/>
      <c r="AN14" s="31"/>
      <c r="AO14" s="35"/>
      <c r="AP14" s="36"/>
      <c r="AQ14" s="36"/>
      <c r="AR14" s="36"/>
      <c r="AS14" s="36"/>
      <c r="AT14" s="31"/>
      <c r="AU14" s="46"/>
      <c r="AV14" s="47"/>
      <c r="AW14" s="48"/>
      <c r="AX14" s="35"/>
      <c r="AY14" s="36"/>
      <c r="AZ14" s="36"/>
      <c r="BA14" s="36"/>
      <c r="BB14" s="36"/>
      <c r="BC14" s="36"/>
      <c r="BD14" s="36"/>
      <c r="BE14" s="36"/>
      <c r="BF14" s="37"/>
      <c r="BG14" s="38"/>
      <c r="BH14" s="35"/>
      <c r="BI14" s="35"/>
      <c r="BJ14" s="36"/>
      <c r="BK14" s="36"/>
      <c r="BL14" s="36"/>
      <c r="BM14" s="36"/>
      <c r="BN14" s="36"/>
      <c r="BO14" s="36"/>
      <c r="BP14" s="36"/>
      <c r="BQ14" s="37"/>
      <c r="BR14" s="38"/>
      <c r="BS14" s="35"/>
      <c r="BT14" s="36"/>
      <c r="BU14" s="36"/>
      <c r="BV14" s="36"/>
      <c r="BW14" s="36"/>
      <c r="BX14" s="36"/>
      <c r="BY14" s="36"/>
      <c r="BZ14" s="36"/>
      <c r="CA14" s="36"/>
      <c r="CB14" s="37"/>
      <c r="CC14" s="38"/>
      <c r="CD14" s="35"/>
      <c r="CE14" s="36"/>
      <c r="CF14" s="36"/>
      <c r="CG14" s="36"/>
      <c r="CH14" s="36"/>
      <c r="CI14" s="36"/>
      <c r="CJ14" s="36"/>
      <c r="CK14" s="36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</row>
    <row r="15" spans="1:158">
      <c r="A15" s="39" t="s">
        <v>151</v>
      </c>
      <c r="B15" s="17" t="s">
        <v>12</v>
      </c>
      <c r="C15" s="18">
        <v>117</v>
      </c>
      <c r="D15" s="19">
        <v>117</v>
      </c>
      <c r="E15" s="20"/>
      <c r="F15" s="21">
        <f t="shared" si="5"/>
        <v>51</v>
      </c>
      <c r="G15" s="22">
        <f t="shared" si="2"/>
        <v>51</v>
      </c>
      <c r="H15" s="23">
        <v>2</v>
      </c>
      <c r="I15" s="23"/>
      <c r="J15" s="23"/>
      <c r="K15" s="40">
        <v>49</v>
      </c>
      <c r="L15" s="40"/>
      <c r="M15" s="40"/>
      <c r="N15" s="40"/>
      <c r="O15" s="40"/>
      <c r="P15" s="44" t="s">
        <v>34</v>
      </c>
      <c r="Q15" s="21">
        <v>66</v>
      </c>
      <c r="R15" s="26">
        <f t="shared" si="3"/>
        <v>66</v>
      </c>
      <c r="S15" s="31">
        <f>N160</f>
        <v>0</v>
      </c>
      <c r="T15" s="31"/>
      <c r="U15" s="49"/>
      <c r="V15" s="49">
        <v>66</v>
      </c>
      <c r="W15" s="36"/>
      <c r="X15" s="36"/>
      <c r="Y15" s="36"/>
      <c r="Z15" s="36"/>
      <c r="AA15" s="44" t="s">
        <v>34</v>
      </c>
      <c r="AB15" s="29"/>
      <c r="AC15" s="30"/>
      <c r="AD15" s="31"/>
      <c r="AE15" s="31"/>
      <c r="AF15" s="31"/>
      <c r="AG15" s="31"/>
      <c r="AH15" s="36"/>
      <c r="AI15" s="36"/>
      <c r="AJ15" s="36"/>
      <c r="AK15" s="50"/>
      <c r="AL15" s="43"/>
      <c r="AM15" s="30"/>
      <c r="AN15" s="31"/>
      <c r="AO15" s="35"/>
      <c r="AP15" s="36"/>
      <c r="AQ15" s="36"/>
      <c r="AR15" s="36"/>
      <c r="AS15" s="36"/>
      <c r="AT15" s="31"/>
      <c r="AU15" s="34"/>
      <c r="AV15" s="51"/>
      <c r="AW15" s="52"/>
      <c r="AX15" s="35"/>
      <c r="AY15" s="36"/>
      <c r="AZ15" s="36"/>
      <c r="BA15" s="36"/>
      <c r="BB15" s="36"/>
      <c r="BC15" s="36"/>
      <c r="BD15" s="36"/>
      <c r="BE15" s="36"/>
      <c r="BF15" s="37"/>
      <c r="BG15" s="38"/>
      <c r="BH15" s="35"/>
      <c r="BI15" s="35"/>
      <c r="BJ15" s="36"/>
      <c r="BK15" s="36"/>
      <c r="BL15" s="36"/>
      <c r="BM15" s="36"/>
      <c r="BN15" s="36"/>
      <c r="BO15" s="36"/>
      <c r="BP15" s="36"/>
      <c r="BQ15" s="37"/>
      <c r="BR15" s="38"/>
      <c r="BS15" s="35"/>
      <c r="BT15" s="36"/>
      <c r="BU15" s="36"/>
      <c r="BV15" s="36"/>
      <c r="BW15" s="36"/>
      <c r="BX15" s="36"/>
      <c r="BY15" s="36"/>
      <c r="BZ15" s="36"/>
      <c r="CA15" s="36"/>
      <c r="CB15" s="37"/>
      <c r="CC15" s="38"/>
      <c r="CD15" s="35"/>
      <c r="CE15" s="36"/>
      <c r="CF15" s="36"/>
      <c r="CG15" s="36"/>
      <c r="CH15" s="36"/>
      <c r="CI15" s="36"/>
      <c r="CJ15" s="36"/>
      <c r="CK15" s="36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</row>
    <row r="16" spans="1:158" ht="46.5">
      <c r="A16" s="39" t="s">
        <v>153</v>
      </c>
      <c r="B16" s="17" t="s">
        <v>39</v>
      </c>
      <c r="C16" s="18">
        <f>F16+Q16+AB16+AL16+AV16+BF16+BQ16+CC16</f>
        <v>70</v>
      </c>
      <c r="D16" s="19">
        <f>G16+R16+AC16+AM16+AW16+BG16+BR16+CD16</f>
        <v>70</v>
      </c>
      <c r="E16" s="20"/>
      <c r="F16" s="21">
        <f t="shared" si="5"/>
        <v>0</v>
      </c>
      <c r="G16" s="22">
        <f t="shared" si="2"/>
        <v>0</v>
      </c>
      <c r="H16" s="23"/>
      <c r="I16" s="23"/>
      <c r="J16" s="23"/>
      <c r="K16" s="23"/>
      <c r="L16" s="23"/>
      <c r="M16" s="23"/>
      <c r="N16" s="23"/>
      <c r="O16" s="23"/>
      <c r="P16" s="53"/>
      <c r="Q16" s="21">
        <f t="shared" si="4"/>
        <v>70</v>
      </c>
      <c r="R16" s="26">
        <f t="shared" si="3"/>
        <v>70</v>
      </c>
      <c r="S16" s="23">
        <v>66</v>
      </c>
      <c r="T16" s="23"/>
      <c r="U16" s="40"/>
      <c r="V16" s="40">
        <v>4</v>
      </c>
      <c r="W16" s="41"/>
      <c r="X16" s="41"/>
      <c r="Y16" s="41"/>
      <c r="Z16" s="41"/>
      <c r="AA16" s="42" t="s">
        <v>34</v>
      </c>
      <c r="AB16" s="29"/>
      <c r="AC16" s="30"/>
      <c r="AD16" s="31"/>
      <c r="AE16" s="31"/>
      <c r="AF16" s="31"/>
      <c r="AG16" s="31"/>
      <c r="AH16" s="54"/>
      <c r="AI16" s="54"/>
      <c r="AJ16" s="36"/>
      <c r="AK16" s="55"/>
      <c r="AL16" s="37"/>
      <c r="AM16" s="38"/>
      <c r="AN16" s="34"/>
      <c r="AO16" s="35"/>
      <c r="AP16" s="36"/>
      <c r="AQ16" s="36"/>
      <c r="AR16" s="54"/>
      <c r="AS16" s="54"/>
      <c r="AT16" s="31"/>
      <c r="AU16" s="56"/>
      <c r="AV16" s="37"/>
      <c r="AW16" s="38"/>
      <c r="AX16" s="35"/>
      <c r="AY16" s="36"/>
      <c r="AZ16" s="36"/>
      <c r="BA16" s="36"/>
      <c r="BB16" s="36"/>
      <c r="BC16" s="36"/>
      <c r="BD16" s="36"/>
      <c r="BE16" s="36"/>
      <c r="BF16" s="37"/>
      <c r="BG16" s="38"/>
      <c r="BH16" s="35"/>
      <c r="BI16" s="35"/>
      <c r="BJ16" s="36"/>
      <c r="BK16" s="36"/>
      <c r="BL16" s="36"/>
      <c r="BM16" s="36"/>
      <c r="BN16" s="36"/>
      <c r="BO16" s="36"/>
      <c r="BP16" s="36"/>
      <c r="BQ16" s="37"/>
      <c r="BR16" s="38"/>
      <c r="BS16" s="35"/>
      <c r="BT16" s="36"/>
      <c r="BU16" s="36"/>
      <c r="BV16" s="36"/>
      <c r="BW16" s="36"/>
      <c r="BX16" s="36"/>
      <c r="BY16" s="36"/>
      <c r="BZ16" s="36"/>
      <c r="CA16" s="36"/>
      <c r="CB16" s="37"/>
      <c r="CC16" s="38"/>
      <c r="CD16" s="35"/>
      <c r="CE16" s="36"/>
      <c r="CF16" s="36"/>
      <c r="CG16" s="36"/>
      <c r="CH16" s="36"/>
      <c r="CI16" s="36"/>
      <c r="CJ16" s="36"/>
      <c r="CK16" s="36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</row>
    <row r="17" spans="1:158">
      <c r="A17" s="39" t="s">
        <v>154</v>
      </c>
      <c r="B17" s="17" t="s">
        <v>36</v>
      </c>
      <c r="C17" s="18">
        <v>34</v>
      </c>
      <c r="D17" s="19">
        <v>34</v>
      </c>
      <c r="E17" s="20"/>
      <c r="F17" s="21">
        <f t="shared" si="5"/>
        <v>0</v>
      </c>
      <c r="G17" s="22">
        <f t="shared" si="2"/>
        <v>0</v>
      </c>
      <c r="H17" s="23"/>
      <c r="I17" s="23"/>
      <c r="J17" s="23"/>
      <c r="K17" s="23"/>
      <c r="L17" s="23"/>
      <c r="M17" s="23"/>
      <c r="N17" s="23"/>
      <c r="O17" s="23"/>
      <c r="P17" s="53"/>
      <c r="Q17" s="21">
        <v>34</v>
      </c>
      <c r="R17" s="26">
        <f t="shared" si="3"/>
        <v>34</v>
      </c>
      <c r="S17" s="23">
        <v>30</v>
      </c>
      <c r="T17" s="23"/>
      <c r="U17" s="40"/>
      <c r="V17" s="40">
        <v>4</v>
      </c>
      <c r="W17" s="41"/>
      <c r="X17" s="41"/>
      <c r="Y17" s="41"/>
      <c r="Z17" s="41"/>
      <c r="AA17" s="42" t="s">
        <v>34</v>
      </c>
      <c r="AB17" s="29"/>
      <c r="AC17" s="30"/>
      <c r="AD17" s="31"/>
      <c r="AE17" s="31"/>
      <c r="AF17" s="31"/>
      <c r="AG17" s="31"/>
      <c r="AH17" s="54"/>
      <c r="AI17" s="54"/>
      <c r="AJ17" s="36"/>
      <c r="AK17" s="56"/>
      <c r="AL17" s="37"/>
      <c r="AM17" s="38"/>
      <c r="AN17" s="34"/>
      <c r="AO17" s="35"/>
      <c r="AP17" s="36"/>
      <c r="AQ17" s="36"/>
      <c r="AR17" s="57"/>
      <c r="AS17" s="57"/>
      <c r="AT17" s="31"/>
      <c r="AV17" s="58"/>
      <c r="AW17" s="59"/>
      <c r="AX17" s="35"/>
      <c r="AY17" s="36"/>
      <c r="AZ17" s="36"/>
      <c r="BA17" s="36"/>
      <c r="BB17" s="36"/>
      <c r="BC17" s="36"/>
      <c r="BD17" s="36"/>
      <c r="BE17" s="36"/>
      <c r="BF17" s="37"/>
      <c r="BG17" s="38"/>
      <c r="BH17" s="35"/>
      <c r="BI17" s="35"/>
      <c r="BJ17" s="36"/>
      <c r="BK17" s="36"/>
      <c r="BL17" s="36"/>
      <c r="BM17" s="36"/>
      <c r="BN17" s="36"/>
      <c r="BO17" s="36"/>
      <c r="BP17" s="36"/>
      <c r="BQ17" s="37"/>
      <c r="BR17" s="38"/>
      <c r="BS17" s="35"/>
      <c r="BT17" s="36"/>
      <c r="BU17" s="36"/>
      <c r="BV17" s="36"/>
      <c r="BW17" s="36"/>
      <c r="BX17" s="36"/>
      <c r="BY17" s="36"/>
      <c r="BZ17" s="36"/>
      <c r="CA17" s="36"/>
      <c r="CB17" s="37"/>
      <c r="CC17" s="38"/>
      <c r="CD17" s="35"/>
      <c r="CE17" s="36"/>
      <c r="CF17" s="36"/>
      <c r="CG17" s="36"/>
      <c r="CH17" s="36"/>
      <c r="CI17" s="36"/>
      <c r="CJ17" s="36"/>
      <c r="CK17" s="36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</row>
    <row r="18" spans="1:158">
      <c r="A18" s="39" t="s">
        <v>155</v>
      </c>
      <c r="B18" s="17" t="s">
        <v>187</v>
      </c>
      <c r="C18" s="18">
        <v>68</v>
      </c>
      <c r="D18" s="19">
        <v>68</v>
      </c>
      <c r="E18" s="20"/>
      <c r="F18" s="21">
        <f t="shared" si="5"/>
        <v>68</v>
      </c>
      <c r="G18" s="22">
        <f t="shared" si="2"/>
        <v>68</v>
      </c>
      <c r="H18" s="60">
        <v>58</v>
      </c>
      <c r="I18" s="60"/>
      <c r="J18" s="60"/>
      <c r="K18" s="60">
        <v>10</v>
      </c>
      <c r="L18" s="61"/>
      <c r="M18" s="61"/>
      <c r="N18" s="61"/>
      <c r="O18" s="61"/>
      <c r="P18" s="44" t="s">
        <v>34</v>
      </c>
      <c r="Q18" s="21"/>
      <c r="R18" s="62"/>
      <c r="S18" s="31"/>
      <c r="T18" s="31"/>
      <c r="U18" s="31"/>
      <c r="V18" s="31"/>
      <c r="W18" s="31"/>
      <c r="X18" s="31"/>
      <c r="Y18" s="31"/>
      <c r="Z18" s="31"/>
      <c r="AA18" s="55"/>
      <c r="AB18" s="63"/>
      <c r="AC18" s="64"/>
      <c r="AD18" s="31"/>
      <c r="AE18" s="35"/>
      <c r="AF18" s="31"/>
      <c r="AG18" s="31"/>
      <c r="AH18" s="36"/>
      <c r="AI18" s="36"/>
      <c r="AJ18" s="36"/>
      <c r="AK18" s="56"/>
      <c r="AL18" s="43"/>
      <c r="AM18" s="30"/>
      <c r="AN18" s="31"/>
      <c r="AO18" s="35"/>
      <c r="AP18" s="36"/>
      <c r="AQ18" s="36"/>
      <c r="AR18" s="36"/>
      <c r="AS18" s="36"/>
      <c r="AT18" s="31"/>
      <c r="AU18" s="34"/>
      <c r="AV18" s="65"/>
      <c r="AW18" s="66"/>
      <c r="AX18" s="35"/>
      <c r="AY18" s="36"/>
      <c r="AZ18" s="36"/>
      <c r="BA18" s="36"/>
      <c r="BB18" s="36"/>
      <c r="BC18" s="36"/>
      <c r="BD18" s="36"/>
      <c r="BE18" s="36"/>
      <c r="BF18" s="37"/>
      <c r="BG18" s="38"/>
      <c r="BH18" s="35"/>
      <c r="BI18" s="36"/>
      <c r="BJ18" s="36"/>
      <c r="BK18" s="36"/>
      <c r="BL18" s="36"/>
      <c r="BM18" s="36"/>
      <c r="BN18" s="36"/>
      <c r="BO18" s="36"/>
      <c r="BP18" s="36"/>
      <c r="BQ18" s="37"/>
      <c r="BR18" s="38"/>
      <c r="BS18" s="35"/>
      <c r="BT18" s="36"/>
      <c r="BU18" s="36"/>
      <c r="BV18" s="36"/>
      <c r="BW18" s="36"/>
      <c r="BX18" s="36"/>
      <c r="BY18" s="36"/>
      <c r="BZ18" s="36"/>
      <c r="CA18" s="36"/>
      <c r="CB18" s="37"/>
      <c r="CC18" s="38"/>
      <c r="CD18" s="35"/>
      <c r="CE18" s="36"/>
      <c r="CF18" s="36"/>
      <c r="CG18" s="36"/>
      <c r="CH18" s="36"/>
      <c r="CI18" s="36"/>
      <c r="CJ18" s="36"/>
      <c r="CK18" s="36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</row>
    <row r="19" spans="1:158" ht="67.5">
      <c r="A19" s="184" t="s">
        <v>170</v>
      </c>
      <c r="B19" s="11" t="s">
        <v>185</v>
      </c>
      <c r="C19" s="12">
        <f>SUM(C20:C22)</f>
        <v>568</v>
      </c>
      <c r="D19" s="12">
        <f t="shared" ref="D19:Z19" si="6">SUM(D20:D22)</f>
        <v>520</v>
      </c>
      <c r="E19" s="12">
        <f t="shared" si="6"/>
        <v>60</v>
      </c>
      <c r="F19" s="12">
        <f t="shared" si="6"/>
        <v>254</v>
      </c>
      <c r="G19" s="12">
        <f t="shared" si="6"/>
        <v>254</v>
      </c>
      <c r="H19" s="12">
        <f t="shared" si="6"/>
        <v>207</v>
      </c>
      <c r="I19" s="12">
        <f t="shared" si="6"/>
        <v>0</v>
      </c>
      <c r="J19" s="12">
        <f t="shared" si="6"/>
        <v>0</v>
      </c>
      <c r="K19" s="12">
        <f t="shared" si="6"/>
        <v>47</v>
      </c>
      <c r="L19" s="12">
        <f t="shared" si="6"/>
        <v>0</v>
      </c>
      <c r="M19" s="12">
        <f t="shared" si="6"/>
        <v>0</v>
      </c>
      <c r="N19" s="12">
        <f t="shared" si="6"/>
        <v>0</v>
      </c>
      <c r="O19" s="12">
        <f t="shared" si="6"/>
        <v>0</v>
      </c>
      <c r="P19" s="12">
        <f t="shared" si="6"/>
        <v>0</v>
      </c>
      <c r="Q19" s="12">
        <f t="shared" si="6"/>
        <v>314</v>
      </c>
      <c r="R19" s="12">
        <f t="shared" si="6"/>
        <v>266</v>
      </c>
      <c r="S19" s="12">
        <f t="shared" si="6"/>
        <v>194</v>
      </c>
      <c r="T19" s="12">
        <f t="shared" si="6"/>
        <v>0</v>
      </c>
      <c r="U19" s="12">
        <f t="shared" si="6"/>
        <v>0</v>
      </c>
      <c r="V19" s="12">
        <f t="shared" si="6"/>
        <v>72</v>
      </c>
      <c r="W19" s="12">
        <f t="shared" si="6"/>
        <v>0</v>
      </c>
      <c r="X19" s="12">
        <f t="shared" si="6"/>
        <v>0</v>
      </c>
      <c r="Y19" s="12">
        <f t="shared" si="6"/>
        <v>0</v>
      </c>
      <c r="Z19" s="12">
        <f t="shared" si="6"/>
        <v>48</v>
      </c>
      <c r="AA19" s="67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</row>
    <row r="20" spans="1:158" ht="77.25" customHeight="1">
      <c r="A20" s="39" t="s">
        <v>171</v>
      </c>
      <c r="B20" s="17" t="s">
        <v>184</v>
      </c>
      <c r="C20" s="18">
        <v>314</v>
      </c>
      <c r="D20" s="19">
        <f t="shared" ref="D20" si="7">G20+R20+AC20+AM20+AW20+BG20+BR20+CD20</f>
        <v>290</v>
      </c>
      <c r="E20" s="20">
        <v>20</v>
      </c>
      <c r="F20" s="21">
        <f>G20+O20</f>
        <v>136</v>
      </c>
      <c r="G20" s="22">
        <v>136</v>
      </c>
      <c r="H20" s="23">
        <v>116</v>
      </c>
      <c r="I20" s="23"/>
      <c r="J20" s="23"/>
      <c r="K20" s="40">
        <v>20</v>
      </c>
      <c r="L20" s="40"/>
      <c r="M20" s="40"/>
      <c r="N20" s="40"/>
      <c r="O20" s="40"/>
      <c r="P20" s="44" t="s">
        <v>34</v>
      </c>
      <c r="Q20" s="25">
        <v>178</v>
      </c>
      <c r="R20" s="19">
        <v>154</v>
      </c>
      <c r="S20" s="23">
        <v>122</v>
      </c>
      <c r="T20" s="40"/>
      <c r="U20" s="40"/>
      <c r="V20" s="35">
        <v>32</v>
      </c>
      <c r="W20" s="68"/>
      <c r="X20" s="68"/>
      <c r="Y20" s="68"/>
      <c r="Z20" s="41">
        <v>24</v>
      </c>
      <c r="AA20" s="28" t="s">
        <v>35</v>
      </c>
      <c r="AB20" s="65"/>
      <c r="AC20" s="66"/>
      <c r="AD20" s="34"/>
      <c r="AE20" s="35"/>
      <c r="AF20" s="35"/>
      <c r="AG20" s="35"/>
      <c r="AH20" s="35"/>
      <c r="AI20" s="35"/>
      <c r="AJ20" s="36"/>
      <c r="AK20" s="69"/>
      <c r="AL20" s="58"/>
      <c r="AM20" s="59"/>
      <c r="AN20" s="34"/>
      <c r="AO20" s="35"/>
      <c r="AP20" s="36"/>
      <c r="AQ20" s="36"/>
      <c r="AR20" s="36"/>
      <c r="AS20" s="36"/>
      <c r="AT20" s="31"/>
      <c r="AU20" s="70"/>
      <c r="AV20" s="47"/>
      <c r="AW20" s="48"/>
      <c r="AX20" s="35"/>
      <c r="AY20" s="36"/>
      <c r="AZ20" s="36"/>
      <c r="BA20" s="36"/>
      <c r="BB20" s="36"/>
      <c r="BC20" s="36"/>
      <c r="BD20" s="36"/>
      <c r="BE20" s="36"/>
      <c r="BF20" s="37"/>
      <c r="BG20" s="38"/>
      <c r="BH20" s="35"/>
      <c r="BI20" s="36"/>
      <c r="BJ20" s="36"/>
      <c r="BK20" s="36"/>
      <c r="BL20" s="36"/>
      <c r="BM20" s="36"/>
      <c r="BN20" s="36"/>
      <c r="BO20" s="36"/>
      <c r="BP20" s="36"/>
      <c r="BQ20" s="37"/>
      <c r="BR20" s="38"/>
      <c r="BS20" s="35"/>
      <c r="BT20" s="36"/>
      <c r="BU20" s="36"/>
      <c r="BV20" s="36"/>
      <c r="BW20" s="36"/>
      <c r="BX20" s="36"/>
      <c r="BY20" s="36"/>
      <c r="BZ20" s="36"/>
      <c r="CA20" s="36"/>
      <c r="CB20" s="37"/>
      <c r="CC20" s="38"/>
      <c r="CD20" s="35"/>
      <c r="CE20" s="36"/>
      <c r="CF20" s="36"/>
      <c r="CG20" s="36"/>
      <c r="CH20" s="36"/>
      <c r="CI20" s="36"/>
      <c r="CJ20" s="36"/>
      <c r="CK20" s="36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</row>
    <row r="21" spans="1:158">
      <c r="A21" s="39" t="s">
        <v>172</v>
      </c>
      <c r="B21" s="17" t="s">
        <v>55</v>
      </c>
      <c r="C21" s="18">
        <v>95</v>
      </c>
      <c r="D21" s="19">
        <v>95</v>
      </c>
      <c r="E21" s="20">
        <v>20</v>
      </c>
      <c r="F21" s="21">
        <v>33</v>
      </c>
      <c r="G21" s="22">
        <v>33</v>
      </c>
      <c r="H21" s="23">
        <v>18</v>
      </c>
      <c r="I21" s="23"/>
      <c r="J21" s="23"/>
      <c r="K21" s="40">
        <v>15</v>
      </c>
      <c r="L21" s="40"/>
      <c r="M21" s="40"/>
      <c r="N21" s="40"/>
      <c r="O21" s="40"/>
      <c r="P21" s="71"/>
      <c r="Q21" s="25">
        <v>62</v>
      </c>
      <c r="R21" s="19">
        <v>62</v>
      </c>
      <c r="S21" s="23">
        <v>42</v>
      </c>
      <c r="T21" s="27"/>
      <c r="U21" s="27"/>
      <c r="V21" s="72">
        <v>20</v>
      </c>
      <c r="W21" s="27"/>
      <c r="X21" s="27"/>
      <c r="Y21" s="27"/>
      <c r="Z21" s="41"/>
      <c r="AA21" s="42" t="s">
        <v>34</v>
      </c>
      <c r="AB21" s="65"/>
      <c r="AC21" s="66"/>
      <c r="AD21" s="34"/>
      <c r="AE21" s="35"/>
      <c r="AF21" s="31"/>
      <c r="AG21" s="31"/>
      <c r="AH21" s="35"/>
      <c r="AI21" s="35"/>
      <c r="AJ21" s="35"/>
      <c r="AK21" s="73"/>
      <c r="AL21" s="74"/>
      <c r="AM21" s="75"/>
      <c r="AN21" s="34"/>
      <c r="AO21" s="35"/>
      <c r="AP21" s="35"/>
      <c r="AQ21" s="35"/>
      <c r="AR21" s="35"/>
      <c r="AS21" s="35"/>
      <c r="AT21" s="31"/>
      <c r="AU21" s="56"/>
      <c r="AV21" s="37"/>
      <c r="AW21" s="38"/>
      <c r="AX21" s="35"/>
      <c r="AY21" s="36"/>
      <c r="AZ21" s="36"/>
      <c r="BA21" s="36"/>
      <c r="BB21" s="36"/>
      <c r="BC21" s="36"/>
      <c r="BD21" s="36"/>
      <c r="BE21" s="36"/>
      <c r="BF21" s="37"/>
      <c r="BG21" s="38"/>
      <c r="BH21" s="35"/>
      <c r="BI21" s="36"/>
      <c r="BJ21" s="36"/>
      <c r="BK21" s="36"/>
      <c r="BL21" s="36"/>
      <c r="BM21" s="36"/>
      <c r="BN21" s="36"/>
      <c r="BO21" s="36"/>
      <c r="BP21" s="36"/>
      <c r="BQ21" s="37"/>
      <c r="BR21" s="38"/>
      <c r="BS21" s="35"/>
      <c r="BT21" s="36"/>
      <c r="BU21" s="36"/>
      <c r="BV21" s="36"/>
      <c r="BW21" s="36"/>
      <c r="BX21" s="36"/>
      <c r="BY21" s="36"/>
      <c r="BZ21" s="36"/>
      <c r="CA21" s="36"/>
      <c r="CB21" s="37"/>
      <c r="CC21" s="38"/>
      <c r="CD21" s="35"/>
      <c r="CE21" s="36"/>
      <c r="CF21" s="36"/>
      <c r="CG21" s="36"/>
      <c r="CH21" s="36"/>
      <c r="CI21" s="36"/>
      <c r="CJ21" s="36"/>
      <c r="CK21" s="36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</row>
    <row r="22" spans="1:158">
      <c r="A22" s="39" t="s">
        <v>173</v>
      </c>
      <c r="B22" s="17" t="s">
        <v>56</v>
      </c>
      <c r="C22" s="18">
        <v>159</v>
      </c>
      <c r="D22" s="19">
        <v>135</v>
      </c>
      <c r="E22" s="20">
        <v>20</v>
      </c>
      <c r="F22" s="21">
        <f>G22+O22</f>
        <v>85</v>
      </c>
      <c r="G22" s="26">
        <v>85</v>
      </c>
      <c r="H22" s="23">
        <v>73</v>
      </c>
      <c r="I22" s="23"/>
      <c r="J22" s="23"/>
      <c r="K22" s="23">
        <v>12</v>
      </c>
      <c r="L22" s="23"/>
      <c r="M22" s="23"/>
      <c r="N22" s="23"/>
      <c r="O22" s="23"/>
      <c r="P22" s="44" t="s">
        <v>34</v>
      </c>
      <c r="Q22" s="25">
        <v>74</v>
      </c>
      <c r="R22" s="19">
        <v>50</v>
      </c>
      <c r="S22" s="23">
        <v>30</v>
      </c>
      <c r="T22" s="40"/>
      <c r="U22" s="40"/>
      <c r="V22" s="72">
        <v>20</v>
      </c>
      <c r="W22" s="41"/>
      <c r="X22" s="41"/>
      <c r="Y22" s="41"/>
      <c r="Z22" s="41">
        <v>24</v>
      </c>
      <c r="AA22" s="28" t="s">
        <v>35</v>
      </c>
      <c r="AB22" s="65"/>
      <c r="AC22" s="66"/>
      <c r="AD22" s="34"/>
      <c r="AE22" s="35"/>
      <c r="AF22" s="31"/>
      <c r="AG22" s="31"/>
      <c r="AH22" s="35"/>
      <c r="AI22" s="35"/>
      <c r="AJ22" s="35"/>
      <c r="AK22" s="73"/>
      <c r="AL22" s="74"/>
      <c r="AM22" s="75"/>
      <c r="AN22" s="34"/>
      <c r="AO22" s="35"/>
      <c r="AP22" s="35"/>
      <c r="AQ22" s="35"/>
      <c r="AR22" s="35"/>
      <c r="AS22" s="35"/>
      <c r="AT22" s="31"/>
      <c r="AU22" s="56"/>
      <c r="AV22" s="37"/>
      <c r="AW22" s="38"/>
      <c r="AX22" s="35"/>
      <c r="AY22" s="36"/>
      <c r="AZ22" s="36"/>
      <c r="BA22" s="36"/>
      <c r="BB22" s="36"/>
      <c r="BC22" s="36"/>
      <c r="BD22" s="36"/>
      <c r="BE22" s="36"/>
      <c r="BF22" s="37"/>
      <c r="BG22" s="38"/>
      <c r="BH22" s="35"/>
      <c r="BI22" s="36"/>
      <c r="BJ22" s="36"/>
      <c r="BK22" s="36"/>
      <c r="BL22" s="36"/>
      <c r="BM22" s="36"/>
      <c r="BN22" s="36"/>
      <c r="BO22" s="36"/>
      <c r="BP22" s="36"/>
      <c r="BQ22" s="37"/>
      <c r="BR22" s="38"/>
      <c r="BS22" s="35"/>
      <c r="BT22" s="36"/>
      <c r="BU22" s="36"/>
      <c r="BV22" s="36"/>
      <c r="BW22" s="36"/>
      <c r="BX22" s="36"/>
      <c r="BY22" s="36"/>
      <c r="BZ22" s="36"/>
      <c r="CA22" s="36"/>
      <c r="CB22" s="37"/>
      <c r="CC22" s="38"/>
      <c r="CD22" s="35"/>
      <c r="CE22" s="36"/>
      <c r="CF22" s="36"/>
      <c r="CG22" s="36"/>
      <c r="CH22" s="36"/>
      <c r="CI22" s="36"/>
      <c r="CJ22" s="36"/>
      <c r="CK22" s="36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</row>
    <row r="23" spans="1:158" s="181" customFormat="1" ht="45">
      <c r="A23" s="185" t="s">
        <v>174</v>
      </c>
      <c r="B23" s="182" t="s">
        <v>169</v>
      </c>
      <c r="C23" s="170">
        <v>147</v>
      </c>
      <c r="D23" s="12">
        <v>147</v>
      </c>
      <c r="E23" s="176">
        <v>30</v>
      </c>
      <c r="F23" s="171">
        <v>51</v>
      </c>
      <c r="G23" s="171">
        <v>51</v>
      </c>
      <c r="H23" s="172">
        <v>39</v>
      </c>
      <c r="I23" s="172"/>
      <c r="J23" s="172"/>
      <c r="K23" s="172">
        <v>12</v>
      </c>
      <c r="L23" s="172"/>
      <c r="M23" s="172"/>
      <c r="N23" s="172"/>
      <c r="O23" s="172"/>
      <c r="P23" s="173"/>
      <c r="Q23" s="67">
        <v>96</v>
      </c>
      <c r="R23" s="12">
        <v>96</v>
      </c>
      <c r="S23" s="172">
        <v>78</v>
      </c>
      <c r="T23" s="172"/>
      <c r="U23" s="172"/>
      <c r="V23" s="174">
        <v>18</v>
      </c>
      <c r="W23" s="175"/>
      <c r="X23" s="175"/>
      <c r="Y23" s="175"/>
      <c r="Z23" s="175"/>
      <c r="AA23" s="176"/>
      <c r="AB23" s="177"/>
      <c r="AC23" s="177"/>
      <c r="AD23" s="13"/>
      <c r="AE23" s="178"/>
      <c r="AF23" s="179"/>
      <c r="AG23" s="179"/>
      <c r="AH23" s="178"/>
      <c r="AI23" s="178"/>
      <c r="AJ23" s="178"/>
      <c r="AK23" s="180"/>
      <c r="AL23" s="180"/>
      <c r="AM23" s="180"/>
      <c r="AN23" s="13"/>
      <c r="AO23" s="178"/>
      <c r="AP23" s="178"/>
      <c r="AQ23" s="178"/>
      <c r="AR23" s="178"/>
      <c r="AS23" s="178"/>
      <c r="AT23" s="179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</row>
    <row r="24" spans="1:158">
      <c r="A24" s="39" t="s">
        <v>186</v>
      </c>
      <c r="B24" s="17" t="s">
        <v>152</v>
      </c>
      <c r="C24" s="18">
        <v>147</v>
      </c>
      <c r="D24" s="19">
        <v>147</v>
      </c>
      <c r="E24" s="20"/>
      <c r="F24" s="21">
        <f t="shared" ref="F24" si="8">G24+O24</f>
        <v>51</v>
      </c>
      <c r="G24" s="22">
        <f t="shared" ref="G24" si="9">SUM(H24:N24)</f>
        <v>51</v>
      </c>
      <c r="H24" s="23">
        <v>39</v>
      </c>
      <c r="I24" s="27"/>
      <c r="J24" s="27"/>
      <c r="K24" s="27">
        <v>12</v>
      </c>
      <c r="L24" s="27"/>
      <c r="M24" s="27"/>
      <c r="N24" s="23"/>
      <c r="O24" s="23"/>
      <c r="P24" s="24"/>
      <c r="Q24" s="21">
        <v>96</v>
      </c>
      <c r="R24" s="26">
        <f t="shared" ref="R24" si="10">SUM(S24:Y24)</f>
        <v>96</v>
      </c>
      <c r="S24" s="23">
        <v>78</v>
      </c>
      <c r="T24" s="23"/>
      <c r="U24" s="27"/>
      <c r="V24" s="27">
        <v>18</v>
      </c>
      <c r="W24" s="27"/>
      <c r="X24" s="27"/>
      <c r="Y24" s="27"/>
      <c r="Z24" s="41"/>
      <c r="AA24" s="42" t="s">
        <v>34</v>
      </c>
      <c r="AB24" s="29"/>
      <c r="AC24" s="30"/>
      <c r="AD24" s="31"/>
      <c r="AE24" s="31"/>
      <c r="AF24" s="31"/>
      <c r="AG24" s="31"/>
      <c r="AH24" s="36"/>
      <c r="AI24" s="36"/>
      <c r="AJ24" s="36"/>
      <c r="AK24" s="34"/>
      <c r="AL24" s="43"/>
      <c r="AM24" s="30"/>
      <c r="AN24" s="31"/>
      <c r="AO24" s="35"/>
      <c r="AP24" s="36"/>
      <c r="AQ24" s="36"/>
      <c r="AR24" s="36"/>
      <c r="AS24" s="36"/>
      <c r="AT24" s="31"/>
      <c r="AU24" s="46"/>
      <c r="AV24" s="47"/>
      <c r="AW24" s="48"/>
      <c r="AX24" s="35"/>
      <c r="AY24" s="36"/>
      <c r="AZ24" s="36"/>
      <c r="BA24" s="36"/>
      <c r="BB24" s="36"/>
      <c r="BC24" s="36"/>
      <c r="BD24" s="36"/>
      <c r="BE24" s="36"/>
      <c r="BF24" s="37"/>
      <c r="BG24" s="38"/>
      <c r="BH24" s="35"/>
      <c r="BI24" s="35"/>
      <c r="BJ24" s="36"/>
      <c r="BK24" s="36"/>
      <c r="BL24" s="36"/>
      <c r="BM24" s="36"/>
      <c r="BN24" s="36"/>
      <c r="BO24" s="36"/>
      <c r="BP24" s="36"/>
      <c r="BQ24" s="37"/>
      <c r="BR24" s="38"/>
      <c r="BS24" s="35"/>
      <c r="BT24" s="36"/>
      <c r="BU24" s="36"/>
      <c r="BV24" s="36"/>
      <c r="BW24" s="36"/>
      <c r="BX24" s="36"/>
      <c r="BY24" s="36"/>
      <c r="BZ24" s="36"/>
      <c r="CA24" s="36"/>
      <c r="CB24" s="37"/>
      <c r="CC24" s="38"/>
      <c r="CD24" s="35"/>
      <c r="CE24" s="36"/>
      <c r="CF24" s="36"/>
      <c r="CG24" s="36"/>
      <c r="CH24" s="36"/>
      <c r="CI24" s="36"/>
      <c r="CJ24" s="36"/>
      <c r="CK24" s="36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</row>
    <row r="25" spans="1:158">
      <c r="A25" s="169"/>
      <c r="B25" s="17" t="s">
        <v>175</v>
      </c>
      <c r="C25" s="18">
        <v>36</v>
      </c>
      <c r="D25" s="19">
        <v>36</v>
      </c>
      <c r="E25" s="20"/>
      <c r="F25" s="21">
        <v>18</v>
      </c>
      <c r="G25" s="26">
        <v>18</v>
      </c>
      <c r="H25" s="23"/>
      <c r="I25" s="23"/>
      <c r="J25" s="23"/>
      <c r="K25" s="23"/>
      <c r="L25" s="23"/>
      <c r="M25" s="23">
        <v>18</v>
      </c>
      <c r="N25" s="23"/>
      <c r="O25" s="23"/>
      <c r="P25" s="44"/>
      <c r="Q25" s="25">
        <v>18</v>
      </c>
      <c r="R25" s="19">
        <v>18</v>
      </c>
      <c r="S25" s="23"/>
      <c r="T25" s="40"/>
      <c r="U25" s="40"/>
      <c r="V25" s="72"/>
      <c r="W25" s="41"/>
      <c r="X25" s="41">
        <v>18</v>
      </c>
      <c r="Y25" s="41"/>
      <c r="Z25" s="41"/>
      <c r="AA25" s="28"/>
      <c r="AB25" s="65"/>
      <c r="AC25" s="66"/>
      <c r="AD25" s="34"/>
      <c r="AE25" s="35"/>
      <c r="AF25" s="31"/>
      <c r="AG25" s="31"/>
      <c r="AH25" s="35"/>
      <c r="AI25" s="35"/>
      <c r="AJ25" s="35"/>
      <c r="AK25" s="73"/>
      <c r="AL25" s="74"/>
      <c r="AM25" s="75"/>
      <c r="AN25" s="34"/>
      <c r="AO25" s="35"/>
      <c r="AP25" s="35"/>
      <c r="AQ25" s="35"/>
      <c r="AR25" s="35"/>
      <c r="AS25" s="35"/>
      <c r="AT25" s="31"/>
      <c r="AU25" s="56"/>
      <c r="AV25" s="37"/>
      <c r="AW25" s="38"/>
      <c r="AX25" s="35"/>
      <c r="AY25" s="36"/>
      <c r="AZ25" s="36"/>
      <c r="BA25" s="36"/>
      <c r="BB25" s="36"/>
      <c r="BC25" s="36"/>
      <c r="BD25" s="36"/>
      <c r="BE25" s="36"/>
      <c r="BF25" s="37"/>
      <c r="BG25" s="38"/>
      <c r="BH25" s="35"/>
      <c r="BI25" s="36"/>
      <c r="BJ25" s="36"/>
      <c r="BK25" s="36"/>
      <c r="BL25" s="36"/>
      <c r="BM25" s="36"/>
      <c r="BN25" s="36"/>
      <c r="BO25" s="36"/>
      <c r="BP25" s="36"/>
      <c r="BQ25" s="37"/>
      <c r="BR25" s="38"/>
      <c r="BS25" s="35"/>
      <c r="BT25" s="36"/>
      <c r="BU25" s="36"/>
      <c r="BV25" s="36"/>
      <c r="BW25" s="36"/>
      <c r="BX25" s="36"/>
      <c r="BY25" s="36"/>
      <c r="BZ25" s="36"/>
      <c r="CA25" s="36"/>
      <c r="CB25" s="37"/>
      <c r="CC25" s="38"/>
      <c r="CD25" s="35"/>
      <c r="CE25" s="36"/>
      <c r="CF25" s="36"/>
      <c r="CG25" s="36"/>
      <c r="CH25" s="36"/>
      <c r="CI25" s="36"/>
      <c r="CJ25" s="36"/>
      <c r="CK25" s="36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</row>
    <row r="26" spans="1:158" s="10" customFormat="1" ht="67.5">
      <c r="A26" s="5" t="s">
        <v>57</v>
      </c>
      <c r="B26" s="6" t="s">
        <v>141</v>
      </c>
      <c r="C26" s="76">
        <f>C27+C28+C29+C30</f>
        <v>468</v>
      </c>
      <c r="D26" s="76">
        <f t="shared" ref="D26" si="11">D27+D28+D29+D30</f>
        <v>468</v>
      </c>
      <c r="E26" s="76">
        <f>SUM(E27:E30)</f>
        <v>99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>
        <f>AB27+AB28+AB29+AB30</f>
        <v>64</v>
      </c>
      <c r="AC26" s="76">
        <f t="shared" ref="AC26:AD26" si="12">AC27+AC28+AC29+AC30</f>
        <v>64</v>
      </c>
      <c r="AD26" s="76">
        <f t="shared" si="12"/>
        <v>2</v>
      </c>
      <c r="AE26" s="76">
        <f t="shared" ref="AE26" si="13">AE27+AE28+AE29+AE30</f>
        <v>0</v>
      </c>
      <c r="AF26" s="76">
        <f t="shared" ref="AF26" si="14">AF27+AF28+AF29+AF30</f>
        <v>0</v>
      </c>
      <c r="AG26" s="76">
        <f t="shared" ref="AG26" si="15">AG27+AG28+AG29+AG30</f>
        <v>60</v>
      </c>
      <c r="AH26" s="76">
        <f t="shared" ref="AH26" si="16">AH27+AH28+AH29+AH30</f>
        <v>0</v>
      </c>
      <c r="AI26" s="76">
        <f t="shared" ref="AI26" si="17">AI27+AI28+AI29+AI30</f>
        <v>2</v>
      </c>
      <c r="AJ26" s="76">
        <f t="shared" ref="AJ26" si="18">AJ27+AJ28+AJ29+AJ30</f>
        <v>0</v>
      </c>
      <c r="AK26" s="76"/>
      <c r="AL26" s="76">
        <f>AL27+AL28+AL29+AL30</f>
        <v>162</v>
      </c>
      <c r="AM26" s="76">
        <f t="shared" ref="AM26" si="19">AM27+AM28+AM29+AM30</f>
        <v>162</v>
      </c>
      <c r="AN26" s="76">
        <f t="shared" ref="AN26" si="20">AN27+AN28+AN29+AN30</f>
        <v>50</v>
      </c>
      <c r="AO26" s="76">
        <f t="shared" ref="AO26" si="21">AO27+AO28+AO29+AO30</f>
        <v>6</v>
      </c>
      <c r="AP26" s="76">
        <f t="shared" ref="AP26" si="22">AP27+AP28+AP29+AP30</f>
        <v>0</v>
      </c>
      <c r="AQ26" s="76">
        <f t="shared" ref="AQ26" si="23">AQ27+AQ28+AQ29+AQ30</f>
        <v>100</v>
      </c>
      <c r="AR26" s="76">
        <f t="shared" ref="AR26" si="24">AR27+AR28+AR29+AR30</f>
        <v>0</v>
      </c>
      <c r="AS26" s="76">
        <f t="shared" ref="AS26" si="25">AS27+AS28+AS29+AS30</f>
        <v>2</v>
      </c>
      <c r="AT26" s="76">
        <f t="shared" ref="AT26" si="26">AT27+AT28+AT29+AT30</f>
        <v>0</v>
      </c>
      <c r="AU26" s="76"/>
      <c r="AV26" s="76">
        <f>AV27+AV28+AV29+AV30</f>
        <v>112</v>
      </c>
      <c r="AW26" s="76">
        <f t="shared" ref="AW26" si="27">AW27+AW28+AW29+AW30</f>
        <v>112</v>
      </c>
      <c r="AX26" s="76">
        <f t="shared" ref="AX26" si="28">AX27+AX28+AX29+AX30</f>
        <v>16</v>
      </c>
      <c r="AY26" s="76">
        <f t="shared" ref="AY26" si="29">AY27+AY28+AY29+AY30</f>
        <v>30</v>
      </c>
      <c r="AZ26" s="76">
        <f t="shared" ref="AZ26" si="30">AZ27+AZ28+AZ29+AZ30</f>
        <v>0</v>
      </c>
      <c r="BA26" s="76">
        <f t="shared" ref="BA26" si="31">BA27+BA28+BA29+BA30</f>
        <v>62</v>
      </c>
      <c r="BB26" s="76">
        <f t="shared" ref="BB26" si="32">BB27+BB28+BB29+BB30</f>
        <v>0</v>
      </c>
      <c r="BC26" s="76">
        <f t="shared" ref="BC26" si="33">BC27+BC28+BC29+BC30</f>
        <v>4</v>
      </c>
      <c r="BD26" s="76">
        <f t="shared" ref="BD26" si="34">BD27+BD28+BD29+BD30</f>
        <v>0</v>
      </c>
      <c r="BE26" s="76"/>
      <c r="BF26" s="76">
        <f>BF27+BF28+BF29+BF30</f>
        <v>64</v>
      </c>
      <c r="BG26" s="76">
        <f t="shared" ref="BG26" si="35">BG27+BG28+BG29+BG30</f>
        <v>64</v>
      </c>
      <c r="BH26" s="76">
        <f t="shared" ref="BH26" si="36">BH27+BH28+BH29+BH30</f>
        <v>0</v>
      </c>
      <c r="BI26" s="76">
        <f t="shared" ref="BI26" si="37">BI27+BI28+BI29+BI30</f>
        <v>0</v>
      </c>
      <c r="BJ26" s="76">
        <f t="shared" ref="BJ26" si="38">BJ27+BJ28+BJ29+BJ30</f>
        <v>0</v>
      </c>
      <c r="BK26" s="76">
        <f t="shared" ref="BK26:BL26" si="39">BK27+BK28+BK29+BK30</f>
        <v>62</v>
      </c>
      <c r="BL26" s="76">
        <f t="shared" si="39"/>
        <v>0</v>
      </c>
      <c r="BM26" s="76">
        <f t="shared" ref="BM26" si="40">BM27+BM28+BM29+BM30</f>
        <v>0</v>
      </c>
      <c r="BN26" s="76">
        <f t="shared" ref="BN26" si="41">BN27+BN28+BN29+BN30</f>
        <v>2</v>
      </c>
      <c r="BO26" s="76">
        <f t="shared" ref="BO26" si="42">BO27+BO28+BO29+BO30</f>
        <v>0</v>
      </c>
      <c r="BP26" s="76"/>
      <c r="BQ26" s="76">
        <f>BQ27+BQ28+BQ29+BQ30</f>
        <v>66</v>
      </c>
      <c r="BR26" s="76">
        <f t="shared" ref="BR26" si="43">BR27+BR28+BR29+BR30</f>
        <v>66</v>
      </c>
      <c r="BS26" s="76">
        <f t="shared" ref="BS26" si="44">BS27+BS28+BS29+BS30</f>
        <v>0</v>
      </c>
      <c r="BT26" s="76">
        <f t="shared" ref="BT26" si="45">BT27+BT28+BT29+BT30</f>
        <v>0</v>
      </c>
      <c r="BU26" s="76">
        <f t="shared" ref="BU26" si="46">BU27+BU28+BU29+BU30</f>
        <v>0</v>
      </c>
      <c r="BV26" s="76"/>
      <c r="BW26" s="76">
        <f t="shared" ref="BW26" si="47">BW27+BW28+BW29+BW30</f>
        <v>64</v>
      </c>
      <c r="BX26" s="76">
        <f t="shared" ref="BX26" si="48">BX27+BX28+BX29+BX30</f>
        <v>0</v>
      </c>
      <c r="BY26" s="76">
        <f t="shared" ref="BY26" si="49">BY27+BY28+BY29+BY30</f>
        <v>2</v>
      </c>
      <c r="BZ26" s="76">
        <f t="shared" ref="BZ26" si="50">BZ27+BZ28+BZ29+BZ30</f>
        <v>0</v>
      </c>
      <c r="CA26" s="76"/>
      <c r="CB26" s="76">
        <f>CB27+CB28+CB29+CB30</f>
        <v>0</v>
      </c>
      <c r="CC26" s="76">
        <f t="shared" ref="CC26" si="51">CC27+CC28+CC29+CC30</f>
        <v>0</v>
      </c>
      <c r="CD26" s="76">
        <f t="shared" ref="CD26" si="52">CD27+CD28+CD29+CD30</f>
        <v>0</v>
      </c>
      <c r="CE26" s="76">
        <f t="shared" ref="CE26" si="53">CE27+CE28+CE29+CE30</f>
        <v>0</v>
      </c>
      <c r="CF26" s="76">
        <f t="shared" ref="CF26" si="54">CF27+CF28+CF29+CF30</f>
        <v>0</v>
      </c>
      <c r="CG26" s="76">
        <f t="shared" ref="CG26" si="55">CG27+CG28+CG29+CG30</f>
        <v>0</v>
      </c>
      <c r="CH26" s="76">
        <f t="shared" ref="CH26" si="56">CH27+CH28+CH29+CH30</f>
        <v>0</v>
      </c>
      <c r="CI26" s="76">
        <f t="shared" ref="CI26" si="57">CI27+CI28+CI29+CI30</f>
        <v>0</v>
      </c>
      <c r="CJ26" s="76">
        <f t="shared" ref="CJ26" si="58">CJ27+CJ28+CJ29+CJ30</f>
        <v>0</v>
      </c>
      <c r="CK26" s="76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</row>
    <row r="27" spans="1:158">
      <c r="A27" s="77" t="s">
        <v>63</v>
      </c>
      <c r="B27" s="77" t="s">
        <v>64</v>
      </c>
      <c r="C27" s="78">
        <f t="shared" ref="C27:D30" si="59">F27+Q27+AB27+AL27+AV27+BF27+BQ27+CB27</f>
        <v>48</v>
      </c>
      <c r="D27" s="30">
        <f t="shared" si="59"/>
        <v>48</v>
      </c>
      <c r="E27" s="79">
        <v>4</v>
      </c>
      <c r="F27" s="80"/>
      <c r="G27" s="62"/>
      <c r="H27" s="31"/>
      <c r="I27" s="31"/>
      <c r="J27" s="31"/>
      <c r="K27" s="35"/>
      <c r="L27" s="31"/>
      <c r="M27" s="31"/>
      <c r="N27" s="31"/>
      <c r="O27" s="31"/>
      <c r="P27" s="49"/>
      <c r="Q27" s="81"/>
      <c r="R27" s="82"/>
      <c r="S27" s="34"/>
      <c r="T27" s="35"/>
      <c r="U27" s="31"/>
      <c r="V27" s="31"/>
      <c r="W27" s="36"/>
      <c r="X27" s="36"/>
      <c r="Y27" s="36"/>
      <c r="Z27" s="36"/>
      <c r="AA27" s="70"/>
      <c r="AB27" s="29"/>
      <c r="AC27" s="30"/>
      <c r="AD27" s="31"/>
      <c r="AE27" s="35"/>
      <c r="AF27" s="35"/>
      <c r="AG27" s="31"/>
      <c r="AH27" s="35"/>
      <c r="AI27" s="31"/>
      <c r="AJ27" s="31"/>
      <c r="AK27" s="34"/>
      <c r="AL27" s="81"/>
      <c r="AM27" s="82"/>
      <c r="AN27" s="35"/>
      <c r="AO27" s="35"/>
      <c r="AP27" s="35"/>
      <c r="AQ27" s="31"/>
      <c r="AR27" s="36"/>
      <c r="AS27" s="36"/>
      <c r="AT27" s="36"/>
      <c r="AU27" s="56"/>
      <c r="AV27" s="43">
        <v>48</v>
      </c>
      <c r="AW27" s="30">
        <v>48</v>
      </c>
      <c r="AX27" s="31">
        <v>16</v>
      </c>
      <c r="AY27" s="35">
        <v>30</v>
      </c>
      <c r="AZ27" s="31"/>
      <c r="BA27" s="31"/>
      <c r="BB27" s="36"/>
      <c r="BC27" s="36">
        <v>2</v>
      </c>
      <c r="BD27" s="36"/>
      <c r="BE27" s="83" t="s">
        <v>34</v>
      </c>
      <c r="BF27" s="43"/>
      <c r="BG27" s="30"/>
      <c r="BH27" s="31"/>
      <c r="BI27" s="35"/>
      <c r="BJ27" s="31"/>
      <c r="BK27" s="31"/>
      <c r="BL27" s="31"/>
      <c r="BM27" s="36"/>
      <c r="BN27" s="36"/>
      <c r="BO27" s="36"/>
      <c r="BP27" s="36"/>
      <c r="BQ27" s="37"/>
      <c r="BR27" s="38"/>
      <c r="BS27" s="35"/>
      <c r="BT27" s="31"/>
      <c r="BU27" s="31"/>
      <c r="BV27" s="31"/>
      <c r="BW27" s="31"/>
      <c r="BX27" s="36"/>
      <c r="BY27" s="36"/>
      <c r="BZ27" s="36"/>
      <c r="CA27" s="36"/>
      <c r="CB27" s="37"/>
      <c r="CC27" s="38"/>
      <c r="CD27" s="35"/>
      <c r="CE27" s="35"/>
      <c r="CF27" s="31"/>
      <c r="CG27" s="31"/>
      <c r="CH27" s="36"/>
      <c r="CI27" s="36"/>
      <c r="CJ27" s="36"/>
      <c r="CK27" s="36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</row>
    <row r="28" spans="1:158">
      <c r="A28" s="77" t="s">
        <v>65</v>
      </c>
      <c r="B28" s="77" t="s">
        <v>11</v>
      </c>
      <c r="C28" s="78">
        <f t="shared" si="59"/>
        <v>70</v>
      </c>
      <c r="D28" s="30">
        <f t="shared" si="59"/>
        <v>70</v>
      </c>
      <c r="E28" s="79">
        <v>4</v>
      </c>
      <c r="F28" s="80"/>
      <c r="G28" s="84"/>
      <c r="H28" s="31"/>
      <c r="I28" s="31"/>
      <c r="J28" s="31"/>
      <c r="K28" s="31"/>
      <c r="L28" s="31"/>
      <c r="M28" s="31"/>
      <c r="N28" s="31"/>
      <c r="O28" s="31"/>
      <c r="P28" s="85"/>
      <c r="Q28" s="29"/>
      <c r="R28" s="33"/>
      <c r="S28" s="34"/>
      <c r="T28" s="35"/>
      <c r="U28" s="31"/>
      <c r="V28" s="31"/>
      <c r="W28" s="35"/>
      <c r="X28" s="36"/>
      <c r="Y28" s="36"/>
      <c r="Z28" s="36"/>
      <c r="AA28" s="56"/>
      <c r="AB28" s="29">
        <f>AC28+AJ28</f>
        <v>0</v>
      </c>
      <c r="AC28" s="30"/>
      <c r="AD28" s="31"/>
      <c r="AE28" s="35"/>
      <c r="AF28" s="35"/>
      <c r="AG28" s="31"/>
      <c r="AH28" s="35"/>
      <c r="AI28" s="36"/>
      <c r="AJ28" s="36"/>
      <c r="AK28" s="34"/>
      <c r="AL28" s="43">
        <v>70</v>
      </c>
      <c r="AM28" s="30">
        <v>70</v>
      </c>
      <c r="AN28" s="35">
        <v>50</v>
      </c>
      <c r="AO28" s="35">
        <v>6</v>
      </c>
      <c r="AP28" s="35"/>
      <c r="AQ28" s="31">
        <v>10</v>
      </c>
      <c r="AR28" s="36"/>
      <c r="AS28" s="36"/>
      <c r="AT28" s="36"/>
      <c r="AU28" s="7" t="s">
        <v>34</v>
      </c>
      <c r="AV28" s="37"/>
      <c r="AW28" s="38"/>
      <c r="AX28" s="35"/>
      <c r="AY28" s="31"/>
      <c r="AZ28" s="31"/>
      <c r="BA28" s="31"/>
      <c r="BB28" s="36"/>
      <c r="BC28" s="36"/>
      <c r="BD28" s="36"/>
      <c r="BE28" s="36"/>
      <c r="BF28" s="37"/>
      <c r="BG28" s="38"/>
      <c r="BH28" s="35"/>
      <c r="BI28" s="35"/>
      <c r="BJ28" s="31"/>
      <c r="BK28" s="31"/>
      <c r="BL28" s="31"/>
      <c r="BM28" s="36"/>
      <c r="BN28" s="36"/>
      <c r="BO28" s="36"/>
      <c r="BP28" s="36"/>
      <c r="BQ28" s="37"/>
      <c r="BR28" s="38"/>
      <c r="BS28" s="35"/>
      <c r="BT28" s="31"/>
      <c r="BU28" s="31"/>
      <c r="BV28" s="31"/>
      <c r="BW28" s="31"/>
      <c r="BX28" s="36"/>
      <c r="BY28" s="36"/>
      <c r="BZ28" s="36"/>
      <c r="CA28" s="36"/>
      <c r="CB28" s="37"/>
      <c r="CC28" s="38"/>
      <c r="CD28" s="35"/>
      <c r="CE28" s="35"/>
      <c r="CF28" s="31"/>
      <c r="CG28" s="31"/>
      <c r="CH28" s="36"/>
      <c r="CI28" s="36"/>
      <c r="CJ28" s="36"/>
      <c r="CK28" s="36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1:158" ht="69.75">
      <c r="A29" s="77" t="s">
        <v>66</v>
      </c>
      <c r="B29" s="77" t="s">
        <v>27</v>
      </c>
      <c r="C29" s="78">
        <f t="shared" si="59"/>
        <v>175</v>
      </c>
      <c r="D29" s="30">
        <f t="shared" si="59"/>
        <v>175</v>
      </c>
      <c r="E29" s="79">
        <v>91</v>
      </c>
      <c r="F29" s="80"/>
      <c r="G29" s="84"/>
      <c r="H29" s="31"/>
      <c r="I29" s="31"/>
      <c r="J29" s="31"/>
      <c r="K29" s="31"/>
      <c r="L29" s="31"/>
      <c r="M29" s="31"/>
      <c r="N29" s="31"/>
      <c r="O29" s="31"/>
      <c r="P29" s="85"/>
      <c r="Q29" s="29"/>
      <c r="R29" s="33"/>
      <c r="S29" s="34"/>
      <c r="T29" s="35"/>
      <c r="U29" s="31"/>
      <c r="V29" s="31"/>
      <c r="W29" s="35"/>
      <c r="X29" s="36"/>
      <c r="Y29" s="36"/>
      <c r="Z29" s="36"/>
      <c r="AA29" s="56"/>
      <c r="AB29" s="29">
        <f>AC29+AJ29</f>
        <v>32</v>
      </c>
      <c r="AC29" s="30">
        <v>32</v>
      </c>
      <c r="AD29" s="31"/>
      <c r="AE29" s="35"/>
      <c r="AF29" s="35"/>
      <c r="AG29" s="31">
        <v>30</v>
      </c>
      <c r="AH29" s="35"/>
      <c r="AI29" s="36">
        <v>2</v>
      </c>
      <c r="AJ29" s="36"/>
      <c r="AK29" s="34"/>
      <c r="AL29" s="43">
        <v>46</v>
      </c>
      <c r="AM29" s="30">
        <v>46</v>
      </c>
      <c r="AN29" s="31"/>
      <c r="AO29" s="35"/>
      <c r="AP29" s="35"/>
      <c r="AQ29" s="31">
        <v>44</v>
      </c>
      <c r="AR29" s="36"/>
      <c r="AS29" s="36">
        <v>2</v>
      </c>
      <c r="AT29" s="36"/>
      <c r="AU29" s="7" t="s">
        <v>34</v>
      </c>
      <c r="AV29" s="43">
        <v>32</v>
      </c>
      <c r="AW29" s="30">
        <v>32</v>
      </c>
      <c r="AX29" s="31"/>
      <c r="AY29" s="31"/>
      <c r="AZ29" s="31"/>
      <c r="BA29" s="31">
        <v>30</v>
      </c>
      <c r="BB29" s="36"/>
      <c r="BC29" s="36">
        <v>2</v>
      </c>
      <c r="BD29" s="36"/>
      <c r="BE29" s="36"/>
      <c r="BF29" s="43">
        <f>BG29+BO29</f>
        <v>32</v>
      </c>
      <c r="BG29" s="30">
        <v>32</v>
      </c>
      <c r="BH29" s="31"/>
      <c r="BI29" s="35"/>
      <c r="BJ29" s="31"/>
      <c r="BK29" s="31">
        <v>30</v>
      </c>
      <c r="BL29" s="31"/>
      <c r="BM29" s="36"/>
      <c r="BN29" s="36">
        <v>2</v>
      </c>
      <c r="BO29" s="36"/>
      <c r="BP29" s="83" t="s">
        <v>34</v>
      </c>
      <c r="BQ29" s="43">
        <v>33</v>
      </c>
      <c r="BR29" s="30">
        <v>33</v>
      </c>
      <c r="BS29" s="31"/>
      <c r="BT29" s="31"/>
      <c r="BU29" s="31"/>
      <c r="BV29" s="31"/>
      <c r="BW29" s="31">
        <v>31</v>
      </c>
      <c r="BX29" s="36"/>
      <c r="BY29" s="36">
        <v>2</v>
      </c>
      <c r="BZ29" s="36"/>
      <c r="CA29" s="7" t="s">
        <v>34</v>
      </c>
      <c r="CB29" s="43"/>
      <c r="CC29" s="30"/>
      <c r="CD29" s="31"/>
      <c r="CE29" s="35"/>
      <c r="CF29" s="31"/>
      <c r="CG29" s="31"/>
      <c r="CH29" s="36"/>
      <c r="CI29" s="36"/>
      <c r="CJ29" s="36"/>
      <c r="CK29" s="36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</row>
    <row r="30" spans="1:158">
      <c r="A30" s="77" t="s">
        <v>67</v>
      </c>
      <c r="B30" s="77" t="s">
        <v>12</v>
      </c>
      <c r="C30" s="78">
        <f t="shared" si="59"/>
        <v>175</v>
      </c>
      <c r="D30" s="30">
        <f t="shared" si="59"/>
        <v>175</v>
      </c>
      <c r="E30" s="79"/>
      <c r="F30" s="80"/>
      <c r="G30" s="62"/>
      <c r="H30" s="31"/>
      <c r="I30" s="31"/>
      <c r="J30" s="31"/>
      <c r="K30" s="35"/>
      <c r="L30" s="36"/>
      <c r="M30" s="36"/>
      <c r="N30" s="36"/>
      <c r="O30" s="31"/>
      <c r="P30" s="85"/>
      <c r="Q30" s="29"/>
      <c r="R30" s="30"/>
      <c r="S30" s="31"/>
      <c r="T30" s="35"/>
      <c r="U30" s="31"/>
      <c r="V30" s="31"/>
      <c r="W30" s="35"/>
      <c r="X30" s="36"/>
      <c r="Y30" s="36"/>
      <c r="Z30" s="36"/>
      <c r="AA30" s="34"/>
      <c r="AB30" s="29">
        <f>AC30+AJ30</f>
        <v>32</v>
      </c>
      <c r="AC30" s="30">
        <v>32</v>
      </c>
      <c r="AD30" s="31">
        <f>AC30-AE30-AF30-AG30-AH30-AI30</f>
        <v>2</v>
      </c>
      <c r="AE30" s="35"/>
      <c r="AF30" s="35"/>
      <c r="AG30" s="31">
        <v>30</v>
      </c>
      <c r="AH30" s="86"/>
      <c r="AI30" s="86"/>
      <c r="AJ30" s="86"/>
      <c r="AK30" s="7" t="s">
        <v>34</v>
      </c>
      <c r="AL30" s="43">
        <f>AM30+AT30</f>
        <v>46</v>
      </c>
      <c r="AM30" s="30">
        <v>46</v>
      </c>
      <c r="AN30" s="31"/>
      <c r="AO30" s="35"/>
      <c r="AP30" s="35"/>
      <c r="AQ30" s="31">
        <v>46</v>
      </c>
      <c r="AR30" s="36"/>
      <c r="AS30" s="36"/>
      <c r="AT30" s="36"/>
      <c r="AU30" s="7" t="s">
        <v>34</v>
      </c>
      <c r="AV30" s="43">
        <f>AW30+BD30</f>
        <v>32</v>
      </c>
      <c r="AW30" s="30">
        <v>32</v>
      </c>
      <c r="AX30" s="31"/>
      <c r="AY30" s="31"/>
      <c r="AZ30" s="31"/>
      <c r="BA30" s="31">
        <v>32</v>
      </c>
      <c r="BB30" s="36"/>
      <c r="BC30" s="36"/>
      <c r="BD30" s="36"/>
      <c r="BE30" s="7" t="s">
        <v>34</v>
      </c>
      <c r="BF30" s="43">
        <v>32</v>
      </c>
      <c r="BG30" s="30">
        <v>32</v>
      </c>
      <c r="BH30" s="31"/>
      <c r="BI30" s="35"/>
      <c r="BJ30" s="31"/>
      <c r="BK30" s="31">
        <v>32</v>
      </c>
      <c r="BL30" s="31"/>
      <c r="BM30" s="36"/>
      <c r="BN30" s="36"/>
      <c r="BO30" s="36"/>
      <c r="BP30" s="7" t="s">
        <v>34</v>
      </c>
      <c r="BQ30" s="43">
        <v>33</v>
      </c>
      <c r="BR30" s="30">
        <v>33</v>
      </c>
      <c r="BS30" s="31"/>
      <c r="BT30" s="31"/>
      <c r="BU30" s="31"/>
      <c r="BV30" s="31"/>
      <c r="BW30" s="31">
        <v>33</v>
      </c>
      <c r="BX30" s="36"/>
      <c r="BY30" s="36"/>
      <c r="BZ30" s="36"/>
      <c r="CA30" s="7" t="s">
        <v>34</v>
      </c>
      <c r="CB30" s="43"/>
      <c r="CC30" s="30"/>
      <c r="CD30" s="31"/>
      <c r="CE30" s="35"/>
      <c r="CF30" s="31"/>
      <c r="CG30" s="31"/>
      <c r="CH30" s="36"/>
      <c r="CI30" s="36"/>
      <c r="CJ30" s="36"/>
      <c r="CK30" s="36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</row>
    <row r="31" spans="1:158" ht="67.5">
      <c r="A31" s="87" t="s">
        <v>62</v>
      </c>
      <c r="B31" s="88" t="s">
        <v>142</v>
      </c>
      <c r="C31" s="76">
        <f>C32+C33+C34</f>
        <v>144</v>
      </c>
      <c r="D31" s="76">
        <f t="shared" ref="D31" si="60">D32+D33+D34</f>
        <v>144</v>
      </c>
      <c r="E31" s="76">
        <f>SUM(E32:E34)</f>
        <v>44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>
        <f t="shared" ref="AB31" si="61">AB32+AB33+AB34</f>
        <v>112</v>
      </c>
      <c r="AC31" s="76">
        <f t="shared" ref="AC31" si="62">AC32+AC33+AC34</f>
        <v>112</v>
      </c>
      <c r="AD31" s="76">
        <f t="shared" ref="AD31" si="63">AD32+AD33+AD34</f>
        <v>46</v>
      </c>
      <c r="AE31" s="76">
        <f t="shared" ref="AE31" si="64">AE32+AE33+AE34</f>
        <v>0</v>
      </c>
      <c r="AF31" s="76">
        <f t="shared" ref="AF31" si="65">AF32+AF33+AF34</f>
        <v>0</v>
      </c>
      <c r="AG31" s="76">
        <f t="shared" ref="AG31" si="66">AG32+AG33+AG34</f>
        <v>60</v>
      </c>
      <c r="AH31" s="76">
        <f t="shared" ref="AH31" si="67">AH32+AH33+AH34</f>
        <v>0</v>
      </c>
      <c r="AI31" s="76">
        <f t="shared" ref="AI31" si="68">AI32+AI33+AI34</f>
        <v>6</v>
      </c>
      <c r="AJ31" s="76">
        <f t="shared" ref="AJ31" si="69">AJ32+AJ33+AJ34</f>
        <v>0</v>
      </c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>
        <f t="shared" ref="AV31" si="70">AV32+AV33+AV34</f>
        <v>32</v>
      </c>
      <c r="AW31" s="76">
        <f t="shared" ref="AW31" si="71">AW32+AW33+AW34</f>
        <v>32</v>
      </c>
      <c r="AX31" s="76">
        <f t="shared" ref="AX31" si="72">AX32+AX33+AX34</f>
        <v>26</v>
      </c>
      <c r="AY31" s="76">
        <f t="shared" ref="AY31" si="73">AY32+AY33+AY34</f>
        <v>0</v>
      </c>
      <c r="AZ31" s="76">
        <f t="shared" ref="AZ31" si="74">AZ32+AZ33+AZ34</f>
        <v>0</v>
      </c>
      <c r="BA31" s="76">
        <f t="shared" ref="BA31" si="75">BA32+BA33+BA34</f>
        <v>4</v>
      </c>
      <c r="BB31" s="76">
        <f t="shared" ref="BB31" si="76">BB32+BB33+BB34</f>
        <v>0</v>
      </c>
      <c r="BC31" s="76">
        <f t="shared" ref="BC31" si="77">BC32+BC33+BC34</f>
        <v>2</v>
      </c>
      <c r="BD31" s="76">
        <f t="shared" ref="BD31" si="78">BD32+BD33+BD34</f>
        <v>0</v>
      </c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</row>
    <row r="32" spans="1:158">
      <c r="A32" s="77" t="s">
        <v>59</v>
      </c>
      <c r="B32" s="77" t="s">
        <v>13</v>
      </c>
      <c r="C32" s="78">
        <f t="shared" ref="C32:D34" si="79">F32+Q32+AB32+AL32+AV32+BF32+BQ32+CB32</f>
        <v>64</v>
      </c>
      <c r="D32" s="30">
        <f t="shared" si="79"/>
        <v>64</v>
      </c>
      <c r="E32" s="79">
        <v>20</v>
      </c>
      <c r="F32" s="80"/>
      <c r="G32" s="84"/>
      <c r="H32" s="31"/>
      <c r="I32" s="31"/>
      <c r="J32" s="31"/>
      <c r="K32" s="31"/>
      <c r="L32" s="31"/>
      <c r="M32" s="31"/>
      <c r="N32" s="31"/>
      <c r="O32" s="31"/>
      <c r="P32" s="32"/>
      <c r="Q32" s="29"/>
      <c r="R32" s="33"/>
      <c r="S32" s="35"/>
      <c r="T32" s="35"/>
      <c r="U32" s="31"/>
      <c r="V32" s="31"/>
      <c r="W32" s="36"/>
      <c r="X32" s="36"/>
      <c r="Y32" s="36"/>
      <c r="Z32" s="36"/>
      <c r="AA32" s="54"/>
      <c r="AB32" s="29">
        <f>AC32+AJ32</f>
        <v>64</v>
      </c>
      <c r="AC32" s="89">
        <v>64</v>
      </c>
      <c r="AD32" s="31">
        <v>30</v>
      </c>
      <c r="AE32" s="35"/>
      <c r="AF32" s="35"/>
      <c r="AG32" s="31">
        <v>30</v>
      </c>
      <c r="AH32" s="36"/>
      <c r="AI32" s="36">
        <v>4</v>
      </c>
      <c r="AJ32" s="36"/>
      <c r="AK32" s="7" t="s">
        <v>34</v>
      </c>
      <c r="AL32" s="58"/>
      <c r="AM32" s="59"/>
      <c r="AN32" s="34"/>
      <c r="AO32" s="35"/>
      <c r="AP32" s="35"/>
      <c r="AQ32" s="31"/>
      <c r="AR32" s="36"/>
      <c r="AS32" s="36"/>
      <c r="AT32" s="36"/>
      <c r="AU32" s="70"/>
      <c r="AV32" s="90"/>
      <c r="AW32" s="91"/>
      <c r="AX32" s="31"/>
      <c r="AY32" s="31"/>
      <c r="AZ32" s="31"/>
      <c r="BA32" s="31"/>
      <c r="BB32" s="35"/>
      <c r="BC32" s="36"/>
      <c r="BD32" s="36"/>
      <c r="BE32" s="34"/>
      <c r="BF32" s="37"/>
      <c r="BG32" s="38"/>
      <c r="BH32" s="35"/>
      <c r="BI32" s="35"/>
      <c r="BJ32" s="31"/>
      <c r="BK32" s="31"/>
      <c r="BL32" s="31"/>
      <c r="BM32" s="35"/>
      <c r="BN32" s="36"/>
      <c r="BO32" s="36"/>
      <c r="BP32" s="36"/>
      <c r="BQ32" s="43"/>
      <c r="BR32" s="30"/>
      <c r="BS32" s="31"/>
      <c r="BT32" s="31"/>
      <c r="BU32" s="31"/>
      <c r="BV32" s="31"/>
      <c r="BW32" s="31"/>
      <c r="BX32" s="36"/>
      <c r="BY32" s="36"/>
      <c r="BZ32" s="36"/>
      <c r="CA32" s="36"/>
      <c r="CB32" s="43"/>
      <c r="CC32" s="30"/>
      <c r="CD32" s="31"/>
      <c r="CE32" s="35"/>
      <c r="CF32" s="31"/>
      <c r="CG32" s="31"/>
      <c r="CH32" s="36"/>
      <c r="CI32" s="36"/>
      <c r="CJ32" s="36"/>
      <c r="CK32" s="45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</row>
    <row r="33" spans="1:158">
      <c r="A33" s="77" t="s">
        <v>60</v>
      </c>
      <c r="B33" s="77" t="s">
        <v>55</v>
      </c>
      <c r="C33" s="78">
        <f t="shared" si="79"/>
        <v>48</v>
      </c>
      <c r="D33" s="30">
        <f t="shared" si="79"/>
        <v>48</v>
      </c>
      <c r="E33" s="79">
        <v>20</v>
      </c>
      <c r="F33" s="80"/>
      <c r="G33" s="84"/>
      <c r="H33" s="31"/>
      <c r="I33" s="31"/>
      <c r="J33" s="31"/>
      <c r="K33" s="31"/>
      <c r="L33" s="31"/>
      <c r="M33" s="31"/>
      <c r="N33" s="31"/>
      <c r="O33" s="31"/>
      <c r="P33" s="32"/>
      <c r="Q33" s="29"/>
      <c r="R33" s="33"/>
      <c r="S33" s="35"/>
      <c r="T33" s="35"/>
      <c r="U33" s="31"/>
      <c r="V33" s="31"/>
      <c r="W33" s="36"/>
      <c r="X33" s="36"/>
      <c r="Y33" s="36"/>
      <c r="Z33" s="36"/>
      <c r="AA33" s="54"/>
      <c r="AB33" s="29">
        <f t="shared" ref="AB33:AB40" si="80">AC33+AJ33</f>
        <v>48</v>
      </c>
      <c r="AC33" s="89">
        <v>48</v>
      </c>
      <c r="AD33" s="31">
        <v>16</v>
      </c>
      <c r="AE33" s="35"/>
      <c r="AF33" s="35"/>
      <c r="AG33" s="31">
        <v>30</v>
      </c>
      <c r="AH33" s="36"/>
      <c r="AI33" s="86">
        <v>2</v>
      </c>
      <c r="AJ33" s="86"/>
      <c r="AK33" s="7" t="s">
        <v>34</v>
      </c>
      <c r="AL33" s="58"/>
      <c r="AM33" s="59"/>
      <c r="AN33" s="35"/>
      <c r="AO33" s="35"/>
      <c r="AP33" s="35"/>
      <c r="AQ33" s="31"/>
      <c r="AR33" s="36"/>
      <c r="AS33" s="36"/>
      <c r="AT33" s="36"/>
      <c r="AU33" s="46"/>
      <c r="AV33" s="90"/>
      <c r="AW33" s="91"/>
      <c r="AX33" s="31"/>
      <c r="AY33" s="31"/>
      <c r="AZ33" s="31"/>
      <c r="BA33" s="31"/>
      <c r="BB33" s="36"/>
      <c r="BC33" s="36"/>
      <c r="BD33" s="36"/>
      <c r="BE33" s="45"/>
      <c r="BF33" s="37"/>
      <c r="BG33" s="38"/>
      <c r="BH33" s="35"/>
      <c r="BI33" s="35"/>
      <c r="BJ33" s="31"/>
      <c r="BK33" s="31"/>
      <c r="BL33" s="31"/>
      <c r="BM33" s="36"/>
      <c r="BN33" s="36"/>
      <c r="BO33" s="36"/>
      <c r="BP33" s="36"/>
      <c r="BQ33" s="43"/>
      <c r="BR33" s="30"/>
      <c r="BS33" s="31"/>
      <c r="BT33" s="31"/>
      <c r="BU33" s="31"/>
      <c r="BV33" s="31"/>
      <c r="BW33" s="31"/>
      <c r="BX33" s="35"/>
      <c r="BY33" s="36"/>
      <c r="BZ33" s="36"/>
      <c r="CA33" s="36"/>
      <c r="CB33" s="43"/>
      <c r="CC33" s="30"/>
      <c r="CD33" s="31"/>
      <c r="CE33" s="35"/>
      <c r="CF33" s="31"/>
      <c r="CG33" s="31"/>
      <c r="CH33" s="35"/>
      <c r="CI33" s="36"/>
      <c r="CJ33" s="36"/>
      <c r="CK33" s="34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</row>
    <row r="34" spans="1:158" ht="46.5">
      <c r="A34" s="77" t="s">
        <v>61</v>
      </c>
      <c r="B34" s="77" t="s">
        <v>58</v>
      </c>
      <c r="C34" s="78">
        <f t="shared" si="79"/>
        <v>32</v>
      </c>
      <c r="D34" s="30">
        <f t="shared" si="79"/>
        <v>32</v>
      </c>
      <c r="E34" s="79">
        <v>4</v>
      </c>
      <c r="F34" s="80"/>
      <c r="G34" s="84"/>
      <c r="H34" s="31"/>
      <c r="I34" s="31"/>
      <c r="J34" s="31"/>
      <c r="K34" s="31"/>
      <c r="L34" s="31"/>
      <c r="M34" s="31"/>
      <c r="N34" s="31"/>
      <c r="O34" s="31"/>
      <c r="P34" s="32"/>
      <c r="Q34" s="29"/>
      <c r="R34" s="33"/>
      <c r="S34" s="35"/>
      <c r="T34" s="35"/>
      <c r="U34" s="31"/>
      <c r="V34" s="31"/>
      <c r="W34" s="36"/>
      <c r="X34" s="36"/>
      <c r="Y34" s="36"/>
      <c r="Z34" s="36"/>
      <c r="AA34" s="54"/>
      <c r="AB34" s="29"/>
      <c r="AC34" s="89"/>
      <c r="AD34" s="35"/>
      <c r="AE34" s="35"/>
      <c r="AF34" s="35"/>
      <c r="AG34" s="31"/>
      <c r="AH34" s="36"/>
      <c r="AI34" s="86"/>
      <c r="AJ34" s="86"/>
      <c r="AK34" s="69"/>
      <c r="AL34" s="58"/>
      <c r="AM34" s="59"/>
      <c r="AN34" s="35"/>
      <c r="AO34" s="35"/>
      <c r="AP34" s="35"/>
      <c r="AQ34" s="31"/>
      <c r="AR34" s="36"/>
      <c r="AS34" s="36"/>
      <c r="AT34" s="36"/>
      <c r="AU34" s="46"/>
      <c r="AV34" s="43">
        <f>AW34+BD34</f>
        <v>32</v>
      </c>
      <c r="AW34" s="91">
        <v>32</v>
      </c>
      <c r="AX34" s="31">
        <v>26</v>
      </c>
      <c r="AY34" s="31"/>
      <c r="AZ34" s="31"/>
      <c r="BA34" s="31">
        <v>4</v>
      </c>
      <c r="BB34" s="36"/>
      <c r="BC34" s="36">
        <v>2</v>
      </c>
      <c r="BD34" s="36"/>
      <c r="BE34" s="7" t="s">
        <v>34</v>
      </c>
      <c r="BF34" s="43"/>
      <c r="BG34" s="30"/>
      <c r="BH34" s="31"/>
      <c r="BI34" s="35"/>
      <c r="BJ34" s="31"/>
      <c r="BK34" s="31"/>
      <c r="BL34" s="31"/>
      <c r="BM34" s="35"/>
      <c r="BN34" s="36"/>
      <c r="BO34" s="36"/>
      <c r="BP34" s="36"/>
      <c r="BQ34" s="43"/>
      <c r="BR34" s="30"/>
      <c r="BS34" s="31"/>
      <c r="BT34" s="31"/>
      <c r="BU34" s="31"/>
      <c r="BV34" s="31"/>
      <c r="BW34" s="31"/>
      <c r="BX34" s="35"/>
      <c r="BY34" s="36"/>
      <c r="BZ34" s="36"/>
      <c r="CA34" s="36"/>
      <c r="CB34" s="43"/>
      <c r="CC34" s="30"/>
      <c r="CD34" s="31"/>
      <c r="CE34" s="35"/>
      <c r="CF34" s="31"/>
      <c r="CG34" s="31"/>
      <c r="CH34" s="35"/>
      <c r="CI34" s="36"/>
      <c r="CJ34" s="36"/>
      <c r="CK34" s="34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</row>
    <row r="35" spans="1:158" ht="45">
      <c r="A35" s="87" t="s">
        <v>15</v>
      </c>
      <c r="B35" s="88" t="s">
        <v>144</v>
      </c>
      <c r="C35" s="76">
        <f>SUM(C36:C50)</f>
        <v>1637</v>
      </c>
      <c r="D35" s="76">
        <f>SUM(D36:D50)</f>
        <v>1529</v>
      </c>
      <c r="E35" s="76">
        <f>SUM(E36:E50)</f>
        <v>536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83">
        <f t="shared" si="80"/>
        <v>438</v>
      </c>
      <c r="AC35" s="76">
        <f>SUM(AC36:AC50)</f>
        <v>402</v>
      </c>
      <c r="AD35" s="76">
        <f>SUM(AD36:AD50)</f>
        <v>200</v>
      </c>
      <c r="AE35" s="76">
        <f t="shared" ref="AE35:AJ35" si="81">SUM(AE36:AE50)</f>
        <v>32</v>
      </c>
      <c r="AF35" s="76">
        <f t="shared" si="81"/>
        <v>2</v>
      </c>
      <c r="AG35" s="76">
        <f t="shared" si="81"/>
        <v>142</v>
      </c>
      <c r="AH35" s="76">
        <f t="shared" si="81"/>
        <v>4</v>
      </c>
      <c r="AI35" s="76">
        <f t="shared" si="81"/>
        <v>22</v>
      </c>
      <c r="AJ35" s="76">
        <f t="shared" si="81"/>
        <v>36</v>
      </c>
      <c r="AK35" s="76"/>
      <c r="AL35" s="76">
        <f t="shared" ref="AL35:AT35" si="82">SUM(AL36:AL49)</f>
        <v>702</v>
      </c>
      <c r="AM35" s="76">
        <f t="shared" si="82"/>
        <v>666</v>
      </c>
      <c r="AN35" s="76">
        <f t="shared" si="82"/>
        <v>286</v>
      </c>
      <c r="AO35" s="76">
        <f t="shared" si="82"/>
        <v>40</v>
      </c>
      <c r="AP35" s="76">
        <f t="shared" si="82"/>
        <v>0</v>
      </c>
      <c r="AQ35" s="76">
        <f t="shared" si="82"/>
        <v>294</v>
      </c>
      <c r="AR35" s="76">
        <f t="shared" si="82"/>
        <v>4</v>
      </c>
      <c r="AS35" s="76">
        <f t="shared" si="82"/>
        <v>42</v>
      </c>
      <c r="AT35" s="76">
        <f t="shared" si="82"/>
        <v>36</v>
      </c>
      <c r="AU35" s="76"/>
      <c r="AV35" s="76">
        <f t="shared" ref="AV35:BD35" si="83">SUM(AV36:AV49)</f>
        <v>280</v>
      </c>
      <c r="AW35" s="76">
        <f t="shared" si="83"/>
        <v>244</v>
      </c>
      <c r="AX35" s="76">
        <f t="shared" si="83"/>
        <v>158</v>
      </c>
      <c r="AY35" s="76">
        <f t="shared" si="83"/>
        <v>16</v>
      </c>
      <c r="AZ35" s="76">
        <f t="shared" si="83"/>
        <v>0</v>
      </c>
      <c r="BA35" s="76">
        <f t="shared" si="83"/>
        <v>54</v>
      </c>
      <c r="BB35" s="76">
        <f t="shared" si="83"/>
        <v>2</v>
      </c>
      <c r="BC35" s="76">
        <f t="shared" si="83"/>
        <v>14</v>
      </c>
      <c r="BD35" s="76">
        <f t="shared" si="83"/>
        <v>36</v>
      </c>
      <c r="BE35" s="76"/>
      <c r="BF35" s="76">
        <f t="shared" ref="BF35:BO35" si="84">SUM(BF36:BF49)</f>
        <v>126</v>
      </c>
      <c r="BG35" s="76">
        <f t="shared" si="84"/>
        <v>126</v>
      </c>
      <c r="BH35" s="76">
        <f t="shared" si="84"/>
        <v>48</v>
      </c>
      <c r="BI35" s="76">
        <f t="shared" si="84"/>
        <v>0</v>
      </c>
      <c r="BJ35" s="76">
        <f t="shared" si="84"/>
        <v>0</v>
      </c>
      <c r="BK35" s="76">
        <f t="shared" si="84"/>
        <v>40</v>
      </c>
      <c r="BL35" s="76">
        <f t="shared" si="84"/>
        <v>20</v>
      </c>
      <c r="BM35" s="76">
        <f t="shared" si="84"/>
        <v>10</v>
      </c>
      <c r="BN35" s="76">
        <f t="shared" si="84"/>
        <v>8</v>
      </c>
      <c r="BO35" s="76">
        <f t="shared" si="84"/>
        <v>0</v>
      </c>
      <c r="BP35" s="76"/>
      <c r="BQ35" s="76">
        <f t="shared" ref="BQ35:BZ35" si="85">SUM(BQ36:BQ49)</f>
        <v>91</v>
      </c>
      <c r="BR35" s="76">
        <f t="shared" si="85"/>
        <v>91</v>
      </c>
      <c r="BS35" s="76">
        <f t="shared" si="85"/>
        <v>28</v>
      </c>
      <c r="BT35" s="76">
        <f t="shared" si="85"/>
        <v>10</v>
      </c>
      <c r="BU35" s="76">
        <f t="shared" si="85"/>
        <v>4</v>
      </c>
      <c r="BV35" s="76"/>
      <c r="BW35" s="76">
        <f t="shared" si="85"/>
        <v>37</v>
      </c>
      <c r="BX35" s="76">
        <f t="shared" si="85"/>
        <v>0</v>
      </c>
      <c r="BY35" s="76">
        <f t="shared" si="85"/>
        <v>4</v>
      </c>
      <c r="BZ35" s="76">
        <f t="shared" si="85"/>
        <v>0</v>
      </c>
      <c r="CA35" s="76"/>
      <c r="CB35" s="76">
        <f t="shared" ref="CB35:CJ35" si="86">SUM(CB36:CB49)</f>
        <v>0</v>
      </c>
      <c r="CC35" s="76">
        <f t="shared" si="86"/>
        <v>0</v>
      </c>
      <c r="CD35" s="76">
        <f t="shared" si="86"/>
        <v>0</v>
      </c>
      <c r="CE35" s="76">
        <f t="shared" si="86"/>
        <v>0</v>
      </c>
      <c r="CF35" s="76">
        <f t="shared" si="86"/>
        <v>0</v>
      </c>
      <c r="CG35" s="76">
        <f t="shared" si="86"/>
        <v>0</v>
      </c>
      <c r="CH35" s="76">
        <f t="shared" si="86"/>
        <v>0</v>
      </c>
      <c r="CI35" s="76">
        <f t="shared" si="86"/>
        <v>0</v>
      </c>
      <c r="CJ35" s="76">
        <f t="shared" si="86"/>
        <v>0</v>
      </c>
      <c r="CK35" s="76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1:158">
      <c r="A36" s="77" t="s">
        <v>68</v>
      </c>
      <c r="B36" s="77" t="s">
        <v>69</v>
      </c>
      <c r="C36" s="78">
        <v>156</v>
      </c>
      <c r="D36" s="30">
        <v>156</v>
      </c>
      <c r="E36" s="79">
        <v>156</v>
      </c>
      <c r="F36" s="80"/>
      <c r="G36" s="84"/>
      <c r="H36" s="31"/>
      <c r="I36" s="31"/>
      <c r="J36" s="31"/>
      <c r="K36" s="31"/>
      <c r="L36" s="31"/>
      <c r="M36" s="31"/>
      <c r="N36" s="31"/>
      <c r="O36" s="31"/>
      <c r="P36" s="32"/>
      <c r="Q36" s="29"/>
      <c r="R36" s="33"/>
      <c r="S36" s="35"/>
      <c r="T36" s="35"/>
      <c r="U36" s="31"/>
      <c r="V36" s="31"/>
      <c r="W36" s="36"/>
      <c r="X36" s="36"/>
      <c r="Y36" s="36"/>
      <c r="Z36" s="36"/>
      <c r="AA36" s="54"/>
      <c r="AB36" s="29">
        <f t="shared" si="80"/>
        <v>64</v>
      </c>
      <c r="AC36" s="89">
        <f>SUM(AD36:AI36)</f>
        <v>64</v>
      </c>
      <c r="AD36" s="31"/>
      <c r="AE36" s="35"/>
      <c r="AF36" s="35"/>
      <c r="AG36" s="31">
        <v>60</v>
      </c>
      <c r="AH36" s="92"/>
      <c r="AI36" s="92">
        <v>4</v>
      </c>
      <c r="AJ36" s="92"/>
      <c r="AK36" s="69"/>
      <c r="AL36" s="29">
        <f t="shared" ref="AL36:AL43" si="87">AM36+AT36</f>
        <v>92</v>
      </c>
      <c r="AM36" s="89">
        <v>92</v>
      </c>
      <c r="AN36" s="31"/>
      <c r="AO36" s="35"/>
      <c r="AP36" s="35"/>
      <c r="AQ36" s="31">
        <v>86</v>
      </c>
      <c r="AR36" s="36"/>
      <c r="AS36" s="36">
        <v>6</v>
      </c>
      <c r="AT36" s="36"/>
      <c r="AU36" s="7" t="s">
        <v>34</v>
      </c>
      <c r="AV36" s="90"/>
      <c r="AW36" s="30"/>
      <c r="AX36" s="31"/>
      <c r="AY36" s="31"/>
      <c r="AZ36" s="31"/>
      <c r="BA36" s="31"/>
      <c r="BB36" s="35"/>
      <c r="BC36" s="36"/>
      <c r="BD36" s="36"/>
      <c r="BE36" s="34"/>
      <c r="BF36" s="43"/>
      <c r="BG36" s="30"/>
      <c r="BH36" s="31"/>
      <c r="BI36" s="35"/>
      <c r="BJ36" s="31"/>
      <c r="BK36" s="31"/>
      <c r="BL36" s="31"/>
      <c r="BM36" s="35"/>
      <c r="BN36" s="36"/>
      <c r="BO36" s="36"/>
      <c r="BP36" s="36"/>
      <c r="BQ36" s="43"/>
      <c r="BR36" s="30"/>
      <c r="BS36" s="31"/>
      <c r="BT36" s="31"/>
      <c r="BU36" s="31"/>
      <c r="BV36" s="31"/>
      <c r="BW36" s="31"/>
      <c r="BX36" s="36"/>
      <c r="BY36" s="36"/>
      <c r="BZ36" s="36"/>
      <c r="CA36" s="36"/>
      <c r="CB36" s="43"/>
      <c r="CC36" s="30"/>
      <c r="CD36" s="31"/>
      <c r="CE36" s="35"/>
      <c r="CF36" s="31"/>
      <c r="CG36" s="31"/>
      <c r="CH36" s="36"/>
      <c r="CI36" s="36"/>
      <c r="CJ36" s="36"/>
      <c r="CK36" s="45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</row>
    <row r="37" spans="1:158">
      <c r="A37" s="77" t="s">
        <v>70</v>
      </c>
      <c r="B37" s="77" t="s">
        <v>71</v>
      </c>
      <c r="C37" s="78">
        <f>F37+Q37+AB37+AL37+AV37+BF37+BQ37+CB37</f>
        <v>98</v>
      </c>
      <c r="D37" s="30">
        <v>80</v>
      </c>
      <c r="E37" s="79">
        <v>22</v>
      </c>
      <c r="F37" s="80"/>
      <c r="G37" s="84"/>
      <c r="H37" s="31"/>
      <c r="I37" s="31"/>
      <c r="J37" s="31"/>
      <c r="K37" s="31"/>
      <c r="L37" s="31"/>
      <c r="M37" s="31"/>
      <c r="N37" s="31"/>
      <c r="O37" s="31"/>
      <c r="P37" s="32"/>
      <c r="Q37" s="29"/>
      <c r="R37" s="33"/>
      <c r="S37" s="35"/>
      <c r="T37" s="35"/>
      <c r="U37" s="31"/>
      <c r="V37" s="31"/>
      <c r="W37" s="36"/>
      <c r="X37" s="36"/>
      <c r="Y37" s="36"/>
      <c r="Z37" s="36"/>
      <c r="AA37" s="54"/>
      <c r="AB37" s="29">
        <f t="shared" si="80"/>
        <v>98</v>
      </c>
      <c r="AC37" s="89">
        <f>SUM(AD37:AI37)</f>
        <v>80</v>
      </c>
      <c r="AD37" s="31">
        <v>36</v>
      </c>
      <c r="AE37" s="35">
        <v>14</v>
      </c>
      <c r="AF37" s="35">
        <v>2</v>
      </c>
      <c r="AG37" s="31">
        <v>22</v>
      </c>
      <c r="AH37" s="92">
        <v>2</v>
      </c>
      <c r="AI37" s="92">
        <v>4</v>
      </c>
      <c r="AJ37" s="92">
        <v>18</v>
      </c>
      <c r="AK37" s="93" t="s">
        <v>35</v>
      </c>
      <c r="AL37" s="58"/>
      <c r="AM37" s="59"/>
      <c r="AN37" s="34"/>
      <c r="AO37" s="35"/>
      <c r="AP37" s="35"/>
      <c r="AQ37" s="31"/>
      <c r="AR37" s="36"/>
      <c r="AS37" s="36"/>
      <c r="AT37" s="36"/>
      <c r="AU37" s="70"/>
      <c r="AV37" s="90"/>
      <c r="AW37" s="30"/>
      <c r="AX37" s="31"/>
      <c r="AY37" s="31"/>
      <c r="AZ37" s="31"/>
      <c r="BA37" s="31"/>
      <c r="BB37" s="35"/>
      <c r="BC37" s="36"/>
      <c r="BD37" s="36"/>
      <c r="BE37" s="34"/>
      <c r="BF37" s="43"/>
      <c r="BG37" s="30"/>
      <c r="BH37" s="31"/>
      <c r="BI37" s="35"/>
      <c r="BJ37" s="31"/>
      <c r="BK37" s="31"/>
      <c r="BL37" s="31"/>
      <c r="BM37" s="35"/>
      <c r="BN37" s="36"/>
      <c r="BO37" s="36"/>
      <c r="BP37" s="36"/>
      <c r="BQ37" s="43"/>
      <c r="BR37" s="30"/>
      <c r="BS37" s="31"/>
      <c r="BT37" s="31"/>
      <c r="BU37" s="31"/>
      <c r="BV37" s="31"/>
      <c r="BW37" s="31"/>
      <c r="BX37" s="36"/>
      <c r="BY37" s="36"/>
      <c r="BZ37" s="36"/>
      <c r="CA37" s="36"/>
      <c r="CB37" s="43"/>
      <c r="CC37" s="30"/>
      <c r="CD37" s="31"/>
      <c r="CE37" s="35"/>
      <c r="CF37" s="31"/>
      <c r="CG37" s="31"/>
      <c r="CH37" s="36"/>
      <c r="CI37" s="36"/>
      <c r="CJ37" s="36"/>
      <c r="CK37" s="45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</row>
    <row r="38" spans="1:158">
      <c r="A38" s="77" t="s">
        <v>72</v>
      </c>
      <c r="B38" s="77" t="s">
        <v>73</v>
      </c>
      <c r="C38" s="78">
        <v>236</v>
      </c>
      <c r="D38" s="30">
        <v>236</v>
      </c>
      <c r="E38" s="79">
        <v>50</v>
      </c>
      <c r="F38" s="80"/>
      <c r="G38" s="84"/>
      <c r="H38" s="31"/>
      <c r="I38" s="31"/>
      <c r="J38" s="31"/>
      <c r="K38" s="31"/>
      <c r="L38" s="31"/>
      <c r="M38" s="31"/>
      <c r="N38" s="31"/>
      <c r="O38" s="31"/>
      <c r="P38" s="32"/>
      <c r="Q38" s="29"/>
      <c r="R38" s="33"/>
      <c r="S38" s="35"/>
      <c r="T38" s="35"/>
      <c r="U38" s="31"/>
      <c r="V38" s="31"/>
      <c r="W38" s="36"/>
      <c r="X38" s="36"/>
      <c r="Y38" s="36"/>
      <c r="Z38" s="36"/>
      <c r="AA38" s="54"/>
      <c r="AB38" s="29">
        <f t="shared" si="80"/>
        <v>146</v>
      </c>
      <c r="AC38" s="89">
        <f t="shared" ref="AC38:AC50" si="88">SUM(AD38:AI38)</f>
        <v>146</v>
      </c>
      <c r="AD38" s="31">
        <v>102</v>
      </c>
      <c r="AE38" s="35">
        <v>6</v>
      </c>
      <c r="AF38" s="35"/>
      <c r="AG38" s="31">
        <v>30</v>
      </c>
      <c r="AH38" s="92"/>
      <c r="AI38" s="92">
        <v>8</v>
      </c>
      <c r="AJ38" s="92"/>
      <c r="AK38" s="92"/>
      <c r="AL38" s="29">
        <f t="shared" si="87"/>
        <v>90</v>
      </c>
      <c r="AM38" s="89">
        <f>SUM(AN38:AS38)</f>
        <v>90</v>
      </c>
      <c r="AN38" s="31">
        <v>60</v>
      </c>
      <c r="AO38" s="35">
        <v>4</v>
      </c>
      <c r="AP38" s="35"/>
      <c r="AQ38" s="31">
        <v>20</v>
      </c>
      <c r="AR38" s="36"/>
      <c r="AS38" s="36">
        <v>6</v>
      </c>
      <c r="AT38" s="36"/>
      <c r="AU38" s="7" t="s">
        <v>34</v>
      </c>
      <c r="AV38" s="90"/>
      <c r="AW38" s="30"/>
      <c r="AX38" s="31"/>
      <c r="AY38" s="31"/>
      <c r="AZ38" s="31"/>
      <c r="BA38" s="31"/>
      <c r="BB38" s="35"/>
      <c r="BC38" s="36"/>
      <c r="BD38" s="36"/>
      <c r="BE38" s="34"/>
      <c r="BF38" s="43"/>
      <c r="BG38" s="30"/>
      <c r="BH38" s="31"/>
      <c r="BI38" s="35"/>
      <c r="BJ38" s="31"/>
      <c r="BK38" s="31"/>
      <c r="BL38" s="31"/>
      <c r="BM38" s="35"/>
      <c r="BN38" s="36"/>
      <c r="BO38" s="36"/>
      <c r="BP38" s="36"/>
      <c r="BQ38" s="43"/>
      <c r="BR38" s="30"/>
      <c r="BS38" s="31"/>
      <c r="BT38" s="31"/>
      <c r="BU38" s="31"/>
      <c r="BV38" s="31"/>
      <c r="BW38" s="31"/>
      <c r="BX38" s="36"/>
      <c r="BY38" s="36"/>
      <c r="BZ38" s="36"/>
      <c r="CA38" s="36"/>
      <c r="CB38" s="43"/>
      <c r="CC38" s="30"/>
      <c r="CD38" s="31"/>
      <c r="CE38" s="35"/>
      <c r="CF38" s="31"/>
      <c r="CG38" s="31"/>
      <c r="CH38" s="36"/>
      <c r="CI38" s="36"/>
      <c r="CJ38" s="36"/>
      <c r="CK38" s="45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</row>
    <row r="39" spans="1:158" ht="46.5">
      <c r="A39" s="77" t="s">
        <v>74</v>
      </c>
      <c r="B39" s="77" t="s">
        <v>75</v>
      </c>
      <c r="C39" s="78">
        <v>69</v>
      </c>
      <c r="D39" s="30">
        <v>69</v>
      </c>
      <c r="E39" s="79">
        <v>20</v>
      </c>
      <c r="F39" s="80"/>
      <c r="G39" s="84"/>
      <c r="H39" s="31"/>
      <c r="I39" s="31"/>
      <c r="J39" s="31"/>
      <c r="K39" s="31"/>
      <c r="L39" s="31"/>
      <c r="M39" s="31"/>
      <c r="N39" s="31"/>
      <c r="O39" s="31"/>
      <c r="P39" s="32"/>
      <c r="Q39" s="29"/>
      <c r="R39" s="33"/>
      <c r="S39" s="35"/>
      <c r="T39" s="35"/>
      <c r="U39" s="31"/>
      <c r="V39" s="31"/>
      <c r="W39" s="36"/>
      <c r="X39" s="36"/>
      <c r="Y39" s="36"/>
      <c r="Z39" s="36"/>
      <c r="AA39" s="54"/>
      <c r="AB39" s="29"/>
      <c r="AC39" s="89"/>
      <c r="AD39" s="34"/>
      <c r="AE39" s="35"/>
      <c r="AF39" s="35"/>
      <c r="AG39" s="31"/>
      <c r="AH39" s="92"/>
      <c r="AI39" s="92"/>
      <c r="AJ39" s="92"/>
      <c r="AK39" s="69"/>
      <c r="AL39" s="94">
        <v>69</v>
      </c>
      <c r="AM39" s="89">
        <f>SUM(AN39:AS39)</f>
        <v>69</v>
      </c>
      <c r="AN39" s="34">
        <v>35</v>
      </c>
      <c r="AO39" s="35">
        <v>10</v>
      </c>
      <c r="AP39" s="35"/>
      <c r="AQ39" s="31">
        <v>20</v>
      </c>
      <c r="AR39" s="36"/>
      <c r="AS39" s="36">
        <v>4</v>
      </c>
      <c r="AT39" s="36"/>
      <c r="AU39" s="7" t="s">
        <v>34</v>
      </c>
      <c r="AV39" s="43"/>
      <c r="AW39" s="30"/>
      <c r="AX39" s="31"/>
      <c r="AY39" s="31"/>
      <c r="AZ39" s="31"/>
      <c r="BA39" s="31"/>
      <c r="BB39" s="35"/>
      <c r="BC39" s="36"/>
      <c r="BD39" s="36"/>
      <c r="BE39" s="34"/>
      <c r="BF39" s="43"/>
      <c r="BG39" s="30"/>
      <c r="BH39" s="31"/>
      <c r="BI39" s="35"/>
      <c r="BJ39" s="31"/>
      <c r="BK39" s="31"/>
      <c r="BL39" s="31"/>
      <c r="BM39" s="35"/>
      <c r="BN39" s="36"/>
      <c r="BO39" s="36"/>
      <c r="BP39" s="36"/>
      <c r="BQ39" s="43"/>
      <c r="BR39" s="30"/>
      <c r="BS39" s="31"/>
      <c r="BT39" s="31"/>
      <c r="BU39" s="31"/>
      <c r="BV39" s="31"/>
      <c r="BW39" s="31"/>
      <c r="BX39" s="36"/>
      <c r="BY39" s="36"/>
      <c r="BZ39" s="36"/>
      <c r="CA39" s="36"/>
      <c r="CB39" s="43"/>
      <c r="CC39" s="30"/>
      <c r="CD39" s="31"/>
      <c r="CE39" s="35"/>
      <c r="CF39" s="31"/>
      <c r="CG39" s="31"/>
      <c r="CH39" s="36"/>
      <c r="CI39" s="36"/>
      <c r="CJ39" s="36"/>
      <c r="CK39" s="45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</row>
    <row r="40" spans="1:158" ht="46.5">
      <c r="A40" s="77" t="s">
        <v>76</v>
      </c>
      <c r="B40" s="77" t="s">
        <v>77</v>
      </c>
      <c r="C40" s="78">
        <v>117</v>
      </c>
      <c r="D40" s="30">
        <v>117</v>
      </c>
      <c r="E40" s="79">
        <v>30</v>
      </c>
      <c r="F40" s="80"/>
      <c r="G40" s="84"/>
      <c r="H40" s="31"/>
      <c r="I40" s="31"/>
      <c r="J40" s="31"/>
      <c r="K40" s="31"/>
      <c r="L40" s="31"/>
      <c r="M40" s="31"/>
      <c r="N40" s="31"/>
      <c r="O40" s="31"/>
      <c r="P40" s="32"/>
      <c r="Q40" s="29"/>
      <c r="R40" s="33"/>
      <c r="S40" s="35"/>
      <c r="T40" s="35"/>
      <c r="U40" s="31"/>
      <c r="V40" s="31"/>
      <c r="W40" s="36"/>
      <c r="X40" s="36"/>
      <c r="Y40" s="36"/>
      <c r="Z40" s="36"/>
      <c r="AA40" s="54"/>
      <c r="AB40" s="29">
        <f t="shared" si="80"/>
        <v>48</v>
      </c>
      <c r="AC40" s="89">
        <f t="shared" si="88"/>
        <v>48</v>
      </c>
      <c r="AD40" s="35">
        <v>36</v>
      </c>
      <c r="AE40" s="35"/>
      <c r="AF40" s="35"/>
      <c r="AG40" s="31">
        <v>10</v>
      </c>
      <c r="AH40" s="92"/>
      <c r="AI40" s="92">
        <v>2</v>
      </c>
      <c r="AJ40" s="92"/>
      <c r="AK40" s="92"/>
      <c r="AL40" s="94">
        <v>69</v>
      </c>
      <c r="AM40" s="89">
        <f>SUM(AN40:AS40)</f>
        <v>69</v>
      </c>
      <c r="AN40" s="31">
        <v>45</v>
      </c>
      <c r="AO40" s="35"/>
      <c r="AP40" s="35"/>
      <c r="AQ40" s="31">
        <v>20</v>
      </c>
      <c r="AR40" s="36"/>
      <c r="AS40" s="36">
        <v>4</v>
      </c>
      <c r="AT40" s="36"/>
      <c r="AU40" s="7" t="s">
        <v>34</v>
      </c>
      <c r="AV40" s="90"/>
      <c r="AW40" s="30"/>
      <c r="AX40" s="31"/>
      <c r="AY40" s="31"/>
      <c r="AZ40" s="31"/>
      <c r="BA40" s="31"/>
      <c r="BB40" s="35"/>
      <c r="BC40" s="36"/>
      <c r="BD40" s="36"/>
      <c r="BE40" s="34"/>
      <c r="BF40" s="43"/>
      <c r="BG40" s="30"/>
      <c r="BH40" s="31"/>
      <c r="BI40" s="35"/>
      <c r="BJ40" s="31"/>
      <c r="BK40" s="31"/>
      <c r="BL40" s="31"/>
      <c r="BM40" s="35"/>
      <c r="BN40" s="36"/>
      <c r="BO40" s="36"/>
      <c r="BP40" s="36"/>
      <c r="BQ40" s="43"/>
      <c r="BR40" s="30"/>
      <c r="BS40" s="31"/>
      <c r="BT40" s="31"/>
      <c r="BU40" s="31"/>
      <c r="BV40" s="31"/>
      <c r="BW40" s="31"/>
      <c r="BX40" s="36"/>
      <c r="BY40" s="36"/>
      <c r="BZ40" s="36"/>
      <c r="CA40" s="36"/>
      <c r="CB40" s="43"/>
      <c r="CC40" s="30"/>
      <c r="CD40" s="31"/>
      <c r="CE40" s="35"/>
      <c r="CF40" s="31"/>
      <c r="CG40" s="31"/>
      <c r="CH40" s="36"/>
      <c r="CI40" s="36"/>
      <c r="CJ40" s="36"/>
      <c r="CK40" s="45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</row>
    <row r="41" spans="1:158">
      <c r="A41" s="77" t="s">
        <v>78</v>
      </c>
      <c r="B41" s="77" t="s">
        <v>79</v>
      </c>
      <c r="C41" s="78">
        <v>288</v>
      </c>
      <c r="D41" s="30">
        <v>252</v>
      </c>
      <c r="E41" s="79">
        <v>50</v>
      </c>
      <c r="F41" s="80"/>
      <c r="G41" s="84"/>
      <c r="H41" s="31"/>
      <c r="I41" s="31"/>
      <c r="J41" s="31"/>
      <c r="K41" s="31"/>
      <c r="L41" s="31"/>
      <c r="M41" s="31"/>
      <c r="N41" s="31"/>
      <c r="O41" s="31"/>
      <c r="P41" s="32"/>
      <c r="Q41" s="29"/>
      <c r="R41" s="33"/>
      <c r="S41" s="35"/>
      <c r="T41" s="35"/>
      <c r="U41" s="31"/>
      <c r="V41" s="31"/>
      <c r="W41" s="36"/>
      <c r="X41" s="36"/>
      <c r="Y41" s="36"/>
      <c r="Z41" s="36"/>
      <c r="AA41" s="54"/>
      <c r="AB41" s="29"/>
      <c r="AC41" s="89"/>
      <c r="AD41" s="31"/>
      <c r="AE41" s="35"/>
      <c r="AF41" s="35"/>
      <c r="AG41" s="31"/>
      <c r="AH41" s="36"/>
      <c r="AI41" s="92"/>
      <c r="AJ41" s="36"/>
      <c r="AK41" s="36"/>
      <c r="AL41" s="29">
        <f t="shared" si="87"/>
        <v>92</v>
      </c>
      <c r="AM41" s="89">
        <f>SUM(AN41:AT41)</f>
        <v>92</v>
      </c>
      <c r="AN41" s="31">
        <v>46</v>
      </c>
      <c r="AO41" s="35">
        <v>10</v>
      </c>
      <c r="AP41" s="35"/>
      <c r="AQ41" s="31">
        <v>30</v>
      </c>
      <c r="AR41" s="36"/>
      <c r="AS41" s="36">
        <v>6</v>
      </c>
      <c r="AT41" s="36"/>
      <c r="AU41" s="7" t="s">
        <v>34</v>
      </c>
      <c r="AV41" s="29">
        <f t="shared" ref="AV41" si="89">AW41+BD41</f>
        <v>196</v>
      </c>
      <c r="AW41" s="30">
        <f>SUM(AX41:BC41)</f>
        <v>160</v>
      </c>
      <c r="AX41" s="31">
        <v>108</v>
      </c>
      <c r="AY41" s="31">
        <v>10</v>
      </c>
      <c r="AZ41" s="31"/>
      <c r="BA41" s="31">
        <v>30</v>
      </c>
      <c r="BB41" s="35">
        <v>2</v>
      </c>
      <c r="BC41" s="36">
        <v>10</v>
      </c>
      <c r="BD41" s="36">
        <v>36</v>
      </c>
      <c r="BE41" s="93" t="s">
        <v>35</v>
      </c>
      <c r="BF41" s="43"/>
      <c r="BG41" s="30"/>
      <c r="BH41" s="31"/>
      <c r="BI41" s="35"/>
      <c r="BJ41" s="31"/>
      <c r="BK41" s="31"/>
      <c r="BL41" s="31"/>
      <c r="BM41" s="35"/>
      <c r="BN41" s="36"/>
      <c r="BO41" s="36"/>
      <c r="BP41" s="36"/>
      <c r="BQ41" s="43"/>
      <c r="BR41" s="30"/>
      <c r="BS41" s="31"/>
      <c r="BT41" s="31"/>
      <c r="BU41" s="31"/>
      <c r="BV41" s="31"/>
      <c r="BW41" s="31"/>
      <c r="BX41" s="36"/>
      <c r="BY41" s="36"/>
      <c r="BZ41" s="36"/>
      <c r="CA41" s="36"/>
      <c r="CB41" s="43"/>
      <c r="CC41" s="30"/>
      <c r="CD41" s="31"/>
      <c r="CE41" s="35"/>
      <c r="CF41" s="31"/>
      <c r="CG41" s="31"/>
      <c r="CH41" s="36"/>
      <c r="CI41" s="36"/>
      <c r="CJ41" s="36"/>
      <c r="CK41" s="45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</row>
    <row r="42" spans="1:158">
      <c r="A42" s="77" t="s">
        <v>80</v>
      </c>
      <c r="B42" s="77" t="s">
        <v>81</v>
      </c>
      <c r="C42" s="78">
        <v>110</v>
      </c>
      <c r="D42" s="30">
        <v>92</v>
      </c>
      <c r="E42" s="79">
        <v>28</v>
      </c>
      <c r="F42" s="80"/>
      <c r="G42" s="84"/>
      <c r="H42" s="31"/>
      <c r="I42" s="31"/>
      <c r="J42" s="31"/>
      <c r="K42" s="31"/>
      <c r="L42" s="31"/>
      <c r="M42" s="31"/>
      <c r="N42" s="31"/>
      <c r="O42" s="31"/>
      <c r="P42" s="32"/>
      <c r="Q42" s="29"/>
      <c r="R42" s="33"/>
      <c r="S42" s="35"/>
      <c r="T42" s="35"/>
      <c r="U42" s="31"/>
      <c r="V42" s="31"/>
      <c r="W42" s="36"/>
      <c r="X42" s="36"/>
      <c r="Y42" s="36"/>
      <c r="Z42" s="36"/>
      <c r="AA42" s="54"/>
      <c r="AB42" s="95"/>
      <c r="AC42" s="89"/>
      <c r="AD42" s="34"/>
      <c r="AE42" s="35"/>
      <c r="AF42" s="35"/>
      <c r="AG42" s="31"/>
      <c r="AH42" s="92"/>
      <c r="AI42" s="92"/>
      <c r="AJ42" s="92"/>
      <c r="AK42" s="69"/>
      <c r="AL42" s="29">
        <f t="shared" si="87"/>
        <v>110</v>
      </c>
      <c r="AM42" s="89">
        <f>SUM(AN42:AS42)</f>
        <v>92</v>
      </c>
      <c r="AN42" s="31">
        <v>50</v>
      </c>
      <c r="AO42" s="35">
        <v>6</v>
      </c>
      <c r="AP42" s="35">
        <v>0</v>
      </c>
      <c r="AQ42" s="31">
        <v>28</v>
      </c>
      <c r="AR42" s="36">
        <v>2</v>
      </c>
      <c r="AS42" s="36">
        <v>6</v>
      </c>
      <c r="AT42" s="36">
        <v>18</v>
      </c>
      <c r="AU42" s="96" t="s">
        <v>35</v>
      </c>
      <c r="AV42" s="43"/>
      <c r="AW42" s="30"/>
      <c r="AX42" s="31"/>
      <c r="AY42" s="31"/>
      <c r="AZ42" s="31"/>
      <c r="BA42" s="31"/>
      <c r="BB42" s="35"/>
      <c r="BC42" s="36"/>
      <c r="BD42" s="36"/>
      <c r="BE42" s="36"/>
      <c r="BF42" s="43"/>
      <c r="BG42" s="30"/>
      <c r="BH42" s="31"/>
      <c r="BI42" s="35"/>
      <c r="BJ42" s="31"/>
      <c r="BK42" s="31"/>
      <c r="BL42" s="31"/>
      <c r="BM42" s="35"/>
      <c r="BN42" s="36"/>
      <c r="BO42" s="36"/>
      <c r="BP42" s="36"/>
      <c r="BQ42" s="43"/>
      <c r="BR42" s="30"/>
      <c r="BS42" s="31"/>
      <c r="BT42" s="31"/>
      <c r="BU42" s="31"/>
      <c r="BV42" s="31"/>
      <c r="BW42" s="31"/>
      <c r="BX42" s="36"/>
      <c r="BY42" s="36"/>
      <c r="BZ42" s="36"/>
      <c r="CA42" s="36"/>
      <c r="CB42" s="43"/>
      <c r="CC42" s="30"/>
      <c r="CD42" s="31"/>
      <c r="CE42" s="35"/>
      <c r="CF42" s="31"/>
      <c r="CG42" s="31"/>
      <c r="CH42" s="36"/>
      <c r="CI42" s="36"/>
      <c r="CJ42" s="36"/>
      <c r="CK42" s="45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</row>
    <row r="43" spans="1:158" ht="46.5">
      <c r="A43" s="77" t="s">
        <v>82</v>
      </c>
      <c r="B43" s="77" t="s">
        <v>83</v>
      </c>
      <c r="C43" s="78">
        <v>110</v>
      </c>
      <c r="D43" s="30">
        <v>92</v>
      </c>
      <c r="E43" s="79">
        <v>28</v>
      </c>
      <c r="F43" s="80"/>
      <c r="G43" s="84"/>
      <c r="H43" s="31"/>
      <c r="I43" s="31"/>
      <c r="J43" s="31"/>
      <c r="K43" s="31"/>
      <c r="L43" s="31"/>
      <c r="M43" s="31"/>
      <c r="N43" s="31"/>
      <c r="O43" s="31"/>
      <c r="P43" s="32"/>
      <c r="Q43" s="29"/>
      <c r="R43" s="33"/>
      <c r="S43" s="35"/>
      <c r="T43" s="35"/>
      <c r="U43" s="31"/>
      <c r="V43" s="31"/>
      <c r="W43" s="36"/>
      <c r="X43" s="36"/>
      <c r="Y43" s="36"/>
      <c r="Z43" s="36"/>
      <c r="AA43" s="54"/>
      <c r="AB43" s="95"/>
      <c r="AC43" s="89"/>
      <c r="AD43" s="34"/>
      <c r="AE43" s="35"/>
      <c r="AF43" s="35"/>
      <c r="AG43" s="31"/>
      <c r="AH43" s="92"/>
      <c r="AI43" s="92"/>
      <c r="AJ43" s="92"/>
      <c r="AK43" s="69"/>
      <c r="AL43" s="29">
        <f t="shared" si="87"/>
        <v>110</v>
      </c>
      <c r="AM43" s="89">
        <f>SUM(AN43:AS43)</f>
        <v>92</v>
      </c>
      <c r="AN43" s="97">
        <v>50</v>
      </c>
      <c r="AO43" s="97">
        <v>6</v>
      </c>
      <c r="AP43" s="97">
        <v>0</v>
      </c>
      <c r="AQ43" s="97">
        <v>28</v>
      </c>
      <c r="AR43" s="97">
        <v>2</v>
      </c>
      <c r="AS43" s="97">
        <v>6</v>
      </c>
      <c r="AT43" s="97">
        <v>18</v>
      </c>
      <c r="AU43" s="96" t="s">
        <v>35</v>
      </c>
      <c r="AV43" s="43"/>
      <c r="AW43" s="30"/>
      <c r="AX43" s="31"/>
      <c r="AY43" s="31"/>
      <c r="AZ43" s="31"/>
      <c r="BA43" s="31"/>
      <c r="BB43" s="35"/>
      <c r="BC43" s="36"/>
      <c r="BD43" s="36"/>
      <c r="BE43" s="34"/>
      <c r="BF43" s="43"/>
      <c r="BG43" s="30"/>
      <c r="BH43" s="31"/>
      <c r="BI43" s="35"/>
      <c r="BJ43" s="31"/>
      <c r="BK43" s="31"/>
      <c r="BL43" s="31"/>
      <c r="BM43" s="35"/>
      <c r="BN43" s="36"/>
      <c r="BO43" s="36"/>
      <c r="BP43" s="36"/>
      <c r="BQ43" s="43"/>
      <c r="BR43" s="30"/>
      <c r="BS43" s="31"/>
      <c r="BT43" s="31"/>
      <c r="BU43" s="31"/>
      <c r="BV43" s="31"/>
      <c r="BW43" s="31"/>
      <c r="BX43" s="36"/>
      <c r="BY43" s="36"/>
      <c r="BZ43" s="36"/>
      <c r="CA43" s="36"/>
      <c r="CB43" s="43"/>
      <c r="CC43" s="30"/>
      <c r="CD43" s="31"/>
      <c r="CE43" s="35"/>
      <c r="CF43" s="31"/>
      <c r="CG43" s="31"/>
      <c r="CH43" s="36"/>
      <c r="CI43" s="36"/>
      <c r="CJ43" s="36"/>
      <c r="CK43" s="45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</row>
    <row r="44" spans="1:158" ht="46.5">
      <c r="A44" s="77" t="s">
        <v>84</v>
      </c>
      <c r="B44" s="77" t="s">
        <v>85</v>
      </c>
      <c r="C44" s="78">
        <v>50</v>
      </c>
      <c r="D44" s="30">
        <v>50</v>
      </c>
      <c r="E44" s="79">
        <v>14</v>
      </c>
      <c r="F44" s="80"/>
      <c r="G44" s="84"/>
      <c r="H44" s="31"/>
      <c r="I44" s="31"/>
      <c r="J44" s="31"/>
      <c r="K44" s="31"/>
      <c r="L44" s="31"/>
      <c r="M44" s="31"/>
      <c r="N44" s="31"/>
      <c r="O44" s="31"/>
      <c r="P44" s="32"/>
      <c r="Q44" s="29"/>
      <c r="R44" s="33"/>
      <c r="S44" s="35"/>
      <c r="T44" s="35"/>
      <c r="U44" s="31"/>
      <c r="V44" s="31"/>
      <c r="W44" s="36"/>
      <c r="X44" s="36"/>
      <c r="Y44" s="36"/>
      <c r="Z44" s="36"/>
      <c r="AA44" s="54"/>
      <c r="AB44" s="95"/>
      <c r="AC44" s="89"/>
      <c r="AD44" s="34"/>
      <c r="AE44" s="35"/>
      <c r="AF44" s="35"/>
      <c r="AG44" s="31"/>
      <c r="AH44" s="92"/>
      <c r="AI44" s="92"/>
      <c r="AJ44" s="92"/>
      <c r="AK44" s="69"/>
      <c r="AL44" s="58"/>
      <c r="AM44" s="59"/>
      <c r="AN44" s="34"/>
      <c r="AO44" s="35"/>
      <c r="AP44" s="35"/>
      <c r="AQ44" s="31"/>
      <c r="AR44" s="36"/>
      <c r="AS44" s="36"/>
      <c r="AT44" s="36"/>
      <c r="AU44" s="70"/>
      <c r="AV44" s="29">
        <f t="shared" ref="AV44" si="90">AW44+BD44</f>
        <v>50</v>
      </c>
      <c r="AW44" s="30">
        <f>SUM(AX44:BC44)</f>
        <v>50</v>
      </c>
      <c r="AX44" s="31">
        <v>28</v>
      </c>
      <c r="AY44" s="31">
        <v>6</v>
      </c>
      <c r="AZ44" s="31"/>
      <c r="BA44" s="31">
        <v>14</v>
      </c>
      <c r="BB44" s="35"/>
      <c r="BC44" s="36">
        <v>2</v>
      </c>
      <c r="BD44" s="36"/>
      <c r="BE44" s="7" t="s">
        <v>34</v>
      </c>
      <c r="BF44" s="43"/>
      <c r="BG44" s="30"/>
      <c r="BH44" s="31"/>
      <c r="BI44" s="35"/>
      <c r="BJ44" s="31"/>
      <c r="BK44" s="31"/>
      <c r="BL44" s="31"/>
      <c r="BM44" s="35"/>
      <c r="BN44" s="36"/>
      <c r="BO44" s="36"/>
      <c r="BP44" s="36"/>
      <c r="BQ44" s="43"/>
      <c r="BR44" s="30"/>
      <c r="BS44" s="31"/>
      <c r="BT44" s="31"/>
      <c r="BU44" s="31"/>
      <c r="BV44" s="31"/>
      <c r="BW44" s="31"/>
      <c r="BX44" s="36"/>
      <c r="BY44" s="36"/>
      <c r="BZ44" s="36"/>
      <c r="CA44" s="36"/>
      <c r="CB44" s="43"/>
      <c r="CC44" s="30"/>
      <c r="CD44" s="31"/>
      <c r="CE44" s="35"/>
      <c r="CF44" s="31"/>
      <c r="CG44" s="31"/>
      <c r="CH44" s="36"/>
      <c r="CI44" s="36"/>
      <c r="CJ44" s="36"/>
      <c r="CK44" s="45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1:158">
      <c r="A45" s="77" t="s">
        <v>86</v>
      </c>
      <c r="B45" s="77" t="s">
        <v>87</v>
      </c>
      <c r="C45" s="78">
        <v>92</v>
      </c>
      <c r="D45" s="30">
        <v>92</v>
      </c>
      <c r="E45" s="79">
        <v>20</v>
      </c>
      <c r="F45" s="80"/>
      <c r="G45" s="84"/>
      <c r="H45" s="31"/>
      <c r="I45" s="31"/>
      <c r="J45" s="31"/>
      <c r="K45" s="31"/>
      <c r="L45" s="31"/>
      <c r="M45" s="31"/>
      <c r="N45" s="31"/>
      <c r="O45" s="31"/>
      <c r="P45" s="32"/>
      <c r="Q45" s="29"/>
      <c r="R45" s="33"/>
      <c r="S45" s="35"/>
      <c r="T45" s="35"/>
      <c r="U45" s="31"/>
      <c r="V45" s="31"/>
      <c r="W45" s="36"/>
      <c r="X45" s="36"/>
      <c r="Y45" s="36"/>
      <c r="Z45" s="36"/>
      <c r="AA45" s="54"/>
      <c r="AB45" s="95"/>
      <c r="AC45" s="89"/>
      <c r="AD45" s="34"/>
      <c r="AE45" s="35"/>
      <c r="AF45" s="35"/>
      <c r="AG45" s="31"/>
      <c r="AH45" s="92"/>
      <c r="AI45" s="92"/>
      <c r="AJ45" s="92"/>
      <c r="AK45" s="69"/>
      <c r="AL45" s="58"/>
      <c r="AM45" s="59"/>
      <c r="AN45" s="34"/>
      <c r="AO45" s="35"/>
      <c r="AP45" s="35"/>
      <c r="AQ45" s="31"/>
      <c r="AR45" s="36"/>
      <c r="AS45" s="36"/>
      <c r="AT45" s="36"/>
      <c r="AU45" s="70"/>
      <c r="AV45" s="43"/>
      <c r="AW45" s="30"/>
      <c r="AX45" s="31"/>
      <c r="AY45" s="31"/>
      <c r="AZ45" s="31"/>
      <c r="BA45" s="31"/>
      <c r="BB45" s="35"/>
      <c r="BC45" s="36"/>
      <c r="BD45" s="36"/>
      <c r="BE45" s="36"/>
      <c r="BF45" s="43">
        <f t="shared" ref="BF45:BF47" si="91">BG45+BO45</f>
        <v>92</v>
      </c>
      <c r="BG45" s="30">
        <f>SUM(BH45:BN45)</f>
        <v>92</v>
      </c>
      <c r="BH45" s="31">
        <v>26</v>
      </c>
      <c r="BI45" s="35"/>
      <c r="BJ45" s="31"/>
      <c r="BK45" s="31">
        <v>30</v>
      </c>
      <c r="BL45" s="31">
        <v>20</v>
      </c>
      <c r="BM45" s="35">
        <v>10</v>
      </c>
      <c r="BN45" s="36">
        <v>6</v>
      </c>
      <c r="BO45" s="36"/>
      <c r="BP45" s="7" t="s">
        <v>34</v>
      </c>
      <c r="BQ45" s="43"/>
      <c r="BR45" s="30"/>
      <c r="BS45" s="31"/>
      <c r="BT45" s="31"/>
      <c r="BU45" s="31"/>
      <c r="BV45" s="31"/>
      <c r="BW45" s="31"/>
      <c r="BX45" s="36"/>
      <c r="BY45" s="36"/>
      <c r="BZ45" s="36"/>
      <c r="CA45" s="36"/>
      <c r="CB45" s="43"/>
      <c r="CC45" s="30"/>
      <c r="CD45" s="31"/>
      <c r="CE45" s="35"/>
      <c r="CF45" s="31"/>
      <c r="CG45" s="31"/>
      <c r="CH45" s="36"/>
      <c r="CI45" s="36"/>
      <c r="CJ45" s="36"/>
      <c r="CK45" s="45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</row>
    <row r="46" spans="1:158" ht="69.75">
      <c r="A46" s="77" t="s">
        <v>124</v>
      </c>
      <c r="B46" s="77" t="s">
        <v>88</v>
      </c>
      <c r="C46" s="78">
        <v>39</v>
      </c>
      <c r="D46" s="30">
        <v>39</v>
      </c>
      <c r="E46" s="79">
        <v>30</v>
      </c>
      <c r="F46" s="80"/>
      <c r="G46" s="84"/>
      <c r="H46" s="31"/>
      <c r="I46" s="31"/>
      <c r="J46" s="31"/>
      <c r="K46" s="31"/>
      <c r="L46" s="31"/>
      <c r="M46" s="31"/>
      <c r="N46" s="31"/>
      <c r="O46" s="31"/>
      <c r="P46" s="32"/>
      <c r="Q46" s="29"/>
      <c r="R46" s="33"/>
      <c r="S46" s="35"/>
      <c r="T46" s="35"/>
      <c r="U46" s="31"/>
      <c r="V46" s="31"/>
      <c r="W46" s="36"/>
      <c r="X46" s="36"/>
      <c r="Y46" s="36"/>
      <c r="Z46" s="36"/>
      <c r="AA46" s="54"/>
      <c r="AB46" s="95"/>
      <c r="AC46" s="89"/>
      <c r="AD46" s="34"/>
      <c r="AE46" s="35"/>
      <c r="AF46" s="35"/>
      <c r="AG46" s="31"/>
      <c r="AH46" s="92"/>
      <c r="AI46" s="92"/>
      <c r="AJ46" s="92"/>
      <c r="AK46" s="69"/>
      <c r="AL46" s="58"/>
      <c r="AM46" s="59"/>
      <c r="AN46" s="34"/>
      <c r="AO46" s="35"/>
      <c r="AP46" s="35"/>
      <c r="AQ46" s="31"/>
      <c r="AR46" s="36"/>
      <c r="AS46" s="36"/>
      <c r="AT46" s="36"/>
      <c r="AU46" s="70"/>
      <c r="AV46" s="43"/>
      <c r="AW46" s="30"/>
      <c r="AX46" s="31"/>
      <c r="AY46" s="31"/>
      <c r="AZ46" s="31"/>
      <c r="BA46" s="31"/>
      <c r="BB46" s="35"/>
      <c r="BC46" s="36"/>
      <c r="BD46" s="36"/>
      <c r="BE46" s="36"/>
      <c r="BF46" s="43"/>
      <c r="BG46" s="30"/>
      <c r="BH46" s="31"/>
      <c r="BI46" s="35"/>
      <c r="BJ46" s="31"/>
      <c r="BK46" s="31"/>
      <c r="BL46" s="31"/>
      <c r="BM46" s="35"/>
      <c r="BN46" s="36"/>
      <c r="BO46" s="36"/>
      <c r="BP46" s="36"/>
      <c r="BQ46" s="43">
        <v>39</v>
      </c>
      <c r="BR46" s="30">
        <v>39</v>
      </c>
      <c r="BS46" s="31"/>
      <c r="BT46" s="31"/>
      <c r="BU46" s="31"/>
      <c r="BV46" s="31"/>
      <c r="BW46" s="31">
        <v>37</v>
      </c>
      <c r="BX46" s="36"/>
      <c r="BY46" s="36">
        <v>2</v>
      </c>
      <c r="BZ46" s="36"/>
      <c r="CA46" s="36"/>
      <c r="CB46" s="43"/>
      <c r="CC46" s="30"/>
      <c r="CD46" s="31"/>
      <c r="CE46" s="35"/>
      <c r="CF46" s="31"/>
      <c r="CG46" s="31"/>
      <c r="CH46" s="36"/>
      <c r="CI46" s="36"/>
      <c r="CJ46" s="36"/>
      <c r="CK46" s="45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</row>
    <row r="47" spans="1:158" ht="46.5">
      <c r="A47" s="77" t="s">
        <v>125</v>
      </c>
      <c r="B47" s="77" t="s">
        <v>40</v>
      </c>
      <c r="C47" s="78">
        <f>F47+Q47+AB47+AL47+AV47+BF47+BQ47+CB47</f>
        <v>68</v>
      </c>
      <c r="D47" s="30">
        <f t="shared" ref="D47:D48" si="92">G47+R47+AC47+AM47+AW47+BG47+BR47+CC47</f>
        <v>68</v>
      </c>
      <c r="E47" s="79">
        <v>20</v>
      </c>
      <c r="F47" s="80"/>
      <c r="G47" s="84"/>
      <c r="H47" s="31"/>
      <c r="I47" s="31"/>
      <c r="J47" s="31"/>
      <c r="K47" s="31"/>
      <c r="L47" s="31"/>
      <c r="M47" s="31"/>
      <c r="N47" s="31"/>
      <c r="O47" s="31"/>
      <c r="P47" s="32"/>
      <c r="Q47" s="29"/>
      <c r="R47" s="33"/>
      <c r="S47" s="35"/>
      <c r="T47" s="35"/>
      <c r="U47" s="31"/>
      <c r="V47" s="31"/>
      <c r="W47" s="36"/>
      <c r="X47" s="36"/>
      <c r="Y47" s="36"/>
      <c r="Z47" s="36"/>
      <c r="AA47" s="54"/>
      <c r="AB47" s="95"/>
      <c r="AC47" s="89"/>
      <c r="AD47" s="34"/>
      <c r="AE47" s="35"/>
      <c r="AF47" s="35"/>
      <c r="AG47" s="31"/>
      <c r="AH47" s="92"/>
      <c r="AI47" s="92"/>
      <c r="AJ47" s="92"/>
      <c r="AK47" s="69"/>
      <c r="AL47" s="58"/>
      <c r="AM47" s="59"/>
      <c r="AN47" s="34"/>
      <c r="AO47" s="35"/>
      <c r="AP47" s="35"/>
      <c r="AQ47" s="31"/>
      <c r="AR47" s="36"/>
      <c r="AS47" s="36"/>
      <c r="AT47" s="36"/>
      <c r="AU47" s="70"/>
      <c r="AV47" s="43">
        <f t="shared" ref="AV47" si="93">AW47+BD47</f>
        <v>34</v>
      </c>
      <c r="AW47" s="30">
        <f>SUM(AX47:BC47)</f>
        <v>34</v>
      </c>
      <c r="AX47" s="31">
        <v>22</v>
      </c>
      <c r="AY47" s="31"/>
      <c r="AZ47" s="31"/>
      <c r="BA47" s="31">
        <v>10</v>
      </c>
      <c r="BB47" s="35"/>
      <c r="BC47" s="36">
        <v>2</v>
      </c>
      <c r="BD47" s="36"/>
      <c r="BE47" s="34"/>
      <c r="BF47" s="43">
        <f t="shared" si="91"/>
        <v>34</v>
      </c>
      <c r="BG47" s="30">
        <f>SUM(BH47:BN47)</f>
        <v>34</v>
      </c>
      <c r="BH47" s="31">
        <v>22</v>
      </c>
      <c r="BI47" s="35"/>
      <c r="BJ47" s="31"/>
      <c r="BK47" s="31">
        <v>10</v>
      </c>
      <c r="BL47" s="31"/>
      <c r="BM47" s="35"/>
      <c r="BN47" s="36">
        <v>2</v>
      </c>
      <c r="BO47" s="36"/>
      <c r="BP47" s="7" t="s">
        <v>34</v>
      </c>
      <c r="BQ47" s="43"/>
      <c r="BR47" s="30"/>
      <c r="BS47" s="31"/>
      <c r="BT47" s="31"/>
      <c r="BU47" s="31"/>
      <c r="BV47" s="31"/>
      <c r="BW47" s="31"/>
      <c r="BX47" s="36"/>
      <c r="BY47" s="36"/>
      <c r="BZ47" s="36"/>
      <c r="CA47" s="36"/>
      <c r="CB47" s="43"/>
      <c r="CC47" s="30"/>
      <c r="CD47" s="31"/>
      <c r="CE47" s="35"/>
      <c r="CF47" s="31"/>
      <c r="CG47" s="31"/>
      <c r="CH47" s="36"/>
      <c r="CI47" s="36"/>
      <c r="CJ47" s="36"/>
      <c r="CK47" s="45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</row>
    <row r="48" spans="1:158" s="101" customFormat="1">
      <c r="A48" s="77" t="s">
        <v>89</v>
      </c>
      <c r="B48" s="77" t="s">
        <v>90</v>
      </c>
      <c r="C48" s="78">
        <v>70</v>
      </c>
      <c r="D48" s="30">
        <f t="shared" si="92"/>
        <v>70</v>
      </c>
      <c r="E48" s="79">
        <v>40</v>
      </c>
      <c r="F48" s="80"/>
      <c r="G48" s="84"/>
      <c r="H48" s="35"/>
      <c r="I48" s="35"/>
      <c r="J48" s="35"/>
      <c r="K48" s="35"/>
      <c r="L48" s="35"/>
      <c r="M48" s="35"/>
      <c r="N48" s="35"/>
      <c r="O48" s="35"/>
      <c r="P48" s="34"/>
      <c r="Q48" s="29"/>
      <c r="R48" s="33"/>
      <c r="S48" s="35"/>
      <c r="T48" s="35"/>
      <c r="U48" s="35"/>
      <c r="V48" s="35"/>
      <c r="W48" s="35"/>
      <c r="X48" s="35"/>
      <c r="Y48" s="35"/>
      <c r="Z48" s="35"/>
      <c r="AA48" s="34"/>
      <c r="AB48" s="95"/>
      <c r="AC48" s="89"/>
      <c r="AD48" s="34"/>
      <c r="AE48" s="35"/>
      <c r="AF48" s="35"/>
      <c r="AG48" s="35"/>
      <c r="AH48" s="98"/>
      <c r="AI48" s="98"/>
      <c r="AJ48" s="98"/>
      <c r="AK48" s="99"/>
      <c r="AL48" s="100">
        <v>70</v>
      </c>
      <c r="AM48" s="30">
        <v>70</v>
      </c>
      <c r="AN48" s="35"/>
      <c r="AO48" s="35">
        <v>4</v>
      </c>
      <c r="AP48" s="35"/>
      <c r="AQ48" s="35">
        <v>62</v>
      </c>
      <c r="AR48" s="35"/>
      <c r="AS48" s="35">
        <v>4</v>
      </c>
      <c r="AT48" s="35"/>
      <c r="AU48" s="7" t="s">
        <v>34</v>
      </c>
      <c r="AV48" s="43"/>
      <c r="AW48" s="30"/>
      <c r="AX48" s="35"/>
      <c r="AY48" s="35"/>
      <c r="AZ48" s="35"/>
      <c r="BA48" s="35"/>
      <c r="BB48" s="35"/>
      <c r="BC48" s="35"/>
      <c r="BD48" s="35"/>
      <c r="BE48" s="35"/>
      <c r="BF48" s="43"/>
      <c r="BG48" s="30"/>
      <c r="BH48" s="35"/>
      <c r="BI48" s="35"/>
      <c r="BJ48" s="35"/>
      <c r="BK48" s="35"/>
      <c r="BL48" s="35"/>
      <c r="BM48" s="35"/>
      <c r="BN48" s="35"/>
      <c r="BO48" s="35"/>
      <c r="BP48" s="35"/>
      <c r="BQ48" s="43"/>
      <c r="BR48" s="30"/>
      <c r="BS48" s="35"/>
      <c r="BT48" s="35"/>
      <c r="BU48" s="35"/>
      <c r="BV48" s="35"/>
      <c r="BW48" s="35"/>
      <c r="BX48" s="35"/>
      <c r="BY48" s="35"/>
      <c r="BZ48" s="35"/>
      <c r="CA48" s="35"/>
      <c r="CB48" s="43"/>
      <c r="CC48" s="30"/>
      <c r="CD48" s="31"/>
      <c r="CE48" s="35"/>
      <c r="CF48" s="35"/>
      <c r="CG48" s="35"/>
      <c r="CH48" s="35"/>
      <c r="CI48" s="35"/>
      <c r="CJ48" s="35"/>
      <c r="CK48" s="34"/>
    </row>
    <row r="49" spans="1:158" s="101" customFormat="1" ht="69.75">
      <c r="A49" s="77" t="s">
        <v>91</v>
      </c>
      <c r="B49" s="77" t="s">
        <v>92</v>
      </c>
      <c r="C49" s="78">
        <v>52</v>
      </c>
      <c r="D49" s="30">
        <v>52</v>
      </c>
      <c r="E49" s="79">
        <v>8</v>
      </c>
      <c r="F49" s="80"/>
      <c r="G49" s="84"/>
      <c r="H49" s="35"/>
      <c r="I49" s="35"/>
      <c r="J49" s="35"/>
      <c r="K49" s="35"/>
      <c r="L49" s="35"/>
      <c r="M49" s="35"/>
      <c r="N49" s="35"/>
      <c r="O49" s="35"/>
      <c r="P49" s="34"/>
      <c r="Q49" s="29"/>
      <c r="R49" s="33"/>
      <c r="S49" s="35"/>
      <c r="T49" s="35"/>
      <c r="U49" s="35"/>
      <c r="V49" s="35"/>
      <c r="W49" s="35"/>
      <c r="X49" s="35"/>
      <c r="Y49" s="35"/>
      <c r="Z49" s="35"/>
      <c r="AA49" s="34"/>
      <c r="AB49" s="95"/>
      <c r="AC49" s="89"/>
      <c r="AD49" s="34"/>
      <c r="AE49" s="35"/>
      <c r="AF49" s="35"/>
      <c r="AG49" s="35"/>
      <c r="AH49" s="98"/>
      <c r="AI49" s="98"/>
      <c r="AJ49" s="98"/>
      <c r="AK49" s="99"/>
      <c r="AL49" s="58"/>
      <c r="AM49" s="59"/>
      <c r="AN49" s="34"/>
      <c r="AO49" s="35"/>
      <c r="AP49" s="35"/>
      <c r="AQ49" s="35"/>
      <c r="AR49" s="35"/>
      <c r="AS49" s="35"/>
      <c r="AT49" s="35"/>
      <c r="AU49" s="35"/>
      <c r="AV49" s="90"/>
      <c r="AW49" s="30"/>
      <c r="AX49" s="35"/>
      <c r="AY49" s="35"/>
      <c r="AZ49" s="35"/>
      <c r="BA49" s="35"/>
      <c r="BB49" s="35"/>
      <c r="BC49" s="35"/>
      <c r="BD49" s="35"/>
      <c r="BE49" s="34"/>
      <c r="BF49" s="43"/>
      <c r="BG49" s="30"/>
      <c r="BH49" s="35"/>
      <c r="BI49" s="35"/>
      <c r="BJ49" s="35"/>
      <c r="BK49" s="35"/>
      <c r="BL49" s="35"/>
      <c r="BM49" s="35"/>
      <c r="BN49" s="35"/>
      <c r="BO49" s="35"/>
      <c r="BP49" s="35"/>
      <c r="BQ49" s="43">
        <v>52</v>
      </c>
      <c r="BR49" s="30">
        <f>SUM(BS49:BY49)</f>
        <v>52</v>
      </c>
      <c r="BS49" s="31">
        <v>28</v>
      </c>
      <c r="BT49" s="35">
        <v>10</v>
      </c>
      <c r="BU49" s="35">
        <v>4</v>
      </c>
      <c r="BV49" s="35">
        <v>8</v>
      </c>
      <c r="BW49" s="35"/>
      <c r="BX49" s="35"/>
      <c r="BY49" s="35">
        <v>2</v>
      </c>
      <c r="BZ49" s="35"/>
      <c r="CA49" s="7" t="s">
        <v>34</v>
      </c>
      <c r="CB49" s="43"/>
      <c r="CC49" s="30"/>
      <c r="CD49" s="31"/>
      <c r="CE49" s="35"/>
      <c r="CF49" s="35"/>
      <c r="CG49" s="35"/>
      <c r="CH49" s="35"/>
      <c r="CI49" s="35"/>
      <c r="CJ49" s="35"/>
      <c r="CK49" s="35"/>
    </row>
    <row r="50" spans="1:158" s="101" customFormat="1" ht="46.5">
      <c r="A50" s="77" t="s">
        <v>157</v>
      </c>
      <c r="B50" s="102" t="s">
        <v>158</v>
      </c>
      <c r="C50" s="78">
        <v>82</v>
      </c>
      <c r="D50" s="30">
        <v>64</v>
      </c>
      <c r="E50" s="79">
        <v>20</v>
      </c>
      <c r="F50" s="80"/>
      <c r="G50" s="84"/>
      <c r="H50" s="35"/>
      <c r="I50" s="35"/>
      <c r="J50" s="35"/>
      <c r="K50" s="35"/>
      <c r="L50" s="35"/>
      <c r="M50" s="35"/>
      <c r="N50" s="35"/>
      <c r="O50" s="35"/>
      <c r="P50" s="34"/>
      <c r="Q50" s="29"/>
      <c r="R50" s="33"/>
      <c r="S50" s="35"/>
      <c r="T50" s="35"/>
      <c r="U50" s="35"/>
      <c r="V50" s="35"/>
      <c r="W50" s="35"/>
      <c r="X50" s="35"/>
      <c r="Y50" s="35"/>
      <c r="Z50" s="35"/>
      <c r="AA50" s="34"/>
      <c r="AB50" s="29">
        <f t="shared" ref="AB50" si="94">AC50+AJ50</f>
        <v>82</v>
      </c>
      <c r="AC50" s="89">
        <f t="shared" si="88"/>
        <v>64</v>
      </c>
      <c r="AD50" s="34">
        <v>26</v>
      </c>
      <c r="AE50" s="35">
        <v>12</v>
      </c>
      <c r="AF50" s="35"/>
      <c r="AG50" s="35">
        <v>20</v>
      </c>
      <c r="AH50" s="98">
        <v>2</v>
      </c>
      <c r="AI50" s="98">
        <v>4</v>
      </c>
      <c r="AJ50" s="98">
        <v>18</v>
      </c>
      <c r="AK50" s="93" t="s">
        <v>35</v>
      </c>
      <c r="AL50" s="58"/>
      <c r="AM50" s="59"/>
      <c r="AN50" s="34"/>
      <c r="AO50" s="35"/>
      <c r="AP50" s="35"/>
      <c r="AQ50" s="35"/>
      <c r="AR50" s="35"/>
      <c r="AS50" s="35"/>
      <c r="AT50" s="35"/>
      <c r="AU50" s="35"/>
      <c r="AV50" s="90"/>
      <c r="AW50" s="30"/>
      <c r="AX50" s="35"/>
      <c r="AY50" s="35"/>
      <c r="AZ50" s="35"/>
      <c r="BA50" s="35"/>
      <c r="BB50" s="35"/>
      <c r="BC50" s="35"/>
      <c r="BD50" s="35"/>
      <c r="BE50" s="34"/>
      <c r="BF50" s="43"/>
      <c r="BG50" s="30"/>
      <c r="BH50" s="35"/>
      <c r="BI50" s="35"/>
      <c r="BJ50" s="35"/>
      <c r="BK50" s="35"/>
      <c r="BL50" s="35"/>
      <c r="BM50" s="35"/>
      <c r="BN50" s="35"/>
      <c r="BO50" s="35"/>
      <c r="BP50" s="35"/>
      <c r="BQ50" s="43"/>
      <c r="BR50" s="30"/>
      <c r="BS50" s="31"/>
      <c r="BT50" s="35"/>
      <c r="BU50" s="35"/>
      <c r="BV50" s="35"/>
      <c r="BW50" s="35"/>
      <c r="BX50" s="35"/>
      <c r="BY50" s="35"/>
      <c r="BZ50" s="35"/>
      <c r="CA50" s="35"/>
      <c r="CB50" s="43"/>
      <c r="CC50" s="30"/>
      <c r="CD50" s="31"/>
      <c r="CE50" s="35"/>
      <c r="CF50" s="35"/>
      <c r="CG50" s="35"/>
      <c r="CH50" s="35"/>
      <c r="CI50" s="35"/>
      <c r="CJ50" s="35"/>
      <c r="CK50" s="35"/>
    </row>
    <row r="51" spans="1:158" s="10" customFormat="1" ht="45">
      <c r="A51" s="87" t="s">
        <v>14</v>
      </c>
      <c r="B51" s="88" t="s">
        <v>143</v>
      </c>
      <c r="C51" s="103">
        <f t="shared" ref="C51:D51" si="95">C52</f>
        <v>1855</v>
      </c>
      <c r="D51" s="103">
        <f t="shared" si="95"/>
        <v>1783</v>
      </c>
      <c r="E51" s="104">
        <f>E52+E58+E63+E69</f>
        <v>2278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f t="shared" ref="AL51:AM51" si="96">AL52</f>
        <v>0</v>
      </c>
      <c r="AM51" s="8">
        <f t="shared" si="96"/>
        <v>0</v>
      </c>
      <c r="AN51" s="8">
        <f>AN52</f>
        <v>0</v>
      </c>
      <c r="AO51" s="8">
        <f t="shared" ref="AO51:AT51" si="97">AO52</f>
        <v>0</v>
      </c>
      <c r="AP51" s="8">
        <f t="shared" si="97"/>
        <v>0</v>
      </c>
      <c r="AQ51" s="8">
        <f t="shared" si="97"/>
        <v>0</v>
      </c>
      <c r="AR51" s="8">
        <f t="shared" si="97"/>
        <v>0</v>
      </c>
      <c r="AS51" s="8">
        <f t="shared" si="97"/>
        <v>0</v>
      </c>
      <c r="AT51" s="8">
        <f t="shared" si="97"/>
        <v>0</v>
      </c>
      <c r="AU51" s="105"/>
      <c r="AV51" s="8">
        <f t="shared" ref="AV51:BD51" si="98">AV52</f>
        <v>188</v>
      </c>
      <c r="AW51" s="8">
        <f t="shared" si="98"/>
        <v>188</v>
      </c>
      <c r="AX51" s="8">
        <f t="shared" si="98"/>
        <v>92</v>
      </c>
      <c r="AY51" s="8">
        <f t="shared" si="98"/>
        <v>12</v>
      </c>
      <c r="AZ51" s="8">
        <f t="shared" si="98"/>
        <v>8</v>
      </c>
      <c r="BA51" s="8">
        <f t="shared" si="98"/>
        <v>64</v>
      </c>
      <c r="BB51" s="8">
        <f t="shared" si="98"/>
        <v>0</v>
      </c>
      <c r="BC51" s="8">
        <f t="shared" si="98"/>
        <v>12</v>
      </c>
      <c r="BD51" s="8">
        <f t="shared" si="98"/>
        <v>0</v>
      </c>
      <c r="BE51" s="106"/>
      <c r="BF51" s="8">
        <f t="shared" ref="BF51:BO51" si="99">BF52</f>
        <v>696</v>
      </c>
      <c r="BG51" s="8">
        <f t="shared" si="99"/>
        <v>672</v>
      </c>
      <c r="BH51" s="8">
        <f t="shared" si="99"/>
        <v>188</v>
      </c>
      <c r="BI51" s="8">
        <f t="shared" si="99"/>
        <v>24</v>
      </c>
      <c r="BJ51" s="8">
        <f t="shared" si="99"/>
        <v>16</v>
      </c>
      <c r="BK51" s="8">
        <f t="shared" si="99"/>
        <v>128</v>
      </c>
      <c r="BL51" s="8">
        <f t="shared" si="99"/>
        <v>0</v>
      </c>
      <c r="BM51" s="8">
        <f t="shared" si="99"/>
        <v>4</v>
      </c>
      <c r="BN51" s="8">
        <f t="shared" si="99"/>
        <v>24</v>
      </c>
      <c r="BO51" s="8">
        <f t="shared" si="99"/>
        <v>36</v>
      </c>
      <c r="BP51" s="106"/>
      <c r="BQ51" s="8">
        <f t="shared" ref="BQ51:BZ51" si="100">BQ52</f>
        <v>455</v>
      </c>
      <c r="BR51" s="8">
        <f t="shared" si="100"/>
        <v>455</v>
      </c>
      <c r="BS51" s="8">
        <f t="shared" si="100"/>
        <v>117</v>
      </c>
      <c r="BT51" s="8">
        <f t="shared" si="100"/>
        <v>12</v>
      </c>
      <c r="BU51" s="8">
        <f t="shared" si="100"/>
        <v>8</v>
      </c>
      <c r="BV51" s="8">
        <f t="shared" si="100"/>
        <v>0</v>
      </c>
      <c r="BW51" s="8">
        <f t="shared" si="100"/>
        <v>30</v>
      </c>
      <c r="BX51" s="8">
        <f t="shared" si="100"/>
        <v>10</v>
      </c>
      <c r="BY51" s="8">
        <f t="shared" si="100"/>
        <v>14</v>
      </c>
      <c r="BZ51" s="8">
        <f t="shared" si="100"/>
        <v>6</v>
      </c>
      <c r="CA51" s="8"/>
      <c r="CB51" s="8">
        <f t="shared" ref="CB51:CJ51" si="101">CB52</f>
        <v>568</v>
      </c>
      <c r="CC51" s="8">
        <f t="shared" si="101"/>
        <v>468</v>
      </c>
      <c r="CD51" s="8">
        <f t="shared" si="101"/>
        <v>0</v>
      </c>
      <c r="CE51" s="8">
        <f t="shared" si="101"/>
        <v>0</v>
      </c>
      <c r="CF51" s="8">
        <f t="shared" si="101"/>
        <v>0</v>
      </c>
      <c r="CG51" s="8">
        <f t="shared" si="101"/>
        <v>0</v>
      </c>
      <c r="CH51" s="8">
        <f t="shared" si="101"/>
        <v>0</v>
      </c>
      <c r="CI51" s="8">
        <f t="shared" si="101"/>
        <v>0</v>
      </c>
      <c r="CJ51" s="8">
        <f t="shared" si="101"/>
        <v>36</v>
      </c>
      <c r="CK51" s="107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</row>
    <row r="52" spans="1:158">
      <c r="A52" s="108" t="s">
        <v>145</v>
      </c>
      <c r="B52" s="109" t="s">
        <v>16</v>
      </c>
      <c r="C52" s="110">
        <v>1855</v>
      </c>
      <c r="D52" s="110">
        <f>D53+D58+D63+D69</f>
        <v>1783</v>
      </c>
      <c r="E52" s="110">
        <f>E53+E58+E63+E69</f>
        <v>1336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>
        <f>AL53+AL58+AL63+AL69</f>
        <v>0</v>
      </c>
      <c r="AM52" s="13">
        <f t="shared" ref="AM52:AS52" si="102">AM53+AM58+AM63+AM69</f>
        <v>0</v>
      </c>
      <c r="AN52" s="13">
        <f t="shared" si="102"/>
        <v>0</v>
      </c>
      <c r="AO52" s="13">
        <f t="shared" si="102"/>
        <v>0</v>
      </c>
      <c r="AP52" s="13">
        <f t="shared" si="102"/>
        <v>0</v>
      </c>
      <c r="AQ52" s="13">
        <f t="shared" si="102"/>
        <v>0</v>
      </c>
      <c r="AR52" s="13">
        <f t="shared" si="102"/>
        <v>0</v>
      </c>
      <c r="AS52" s="13">
        <f t="shared" si="102"/>
        <v>0</v>
      </c>
      <c r="AT52" s="13">
        <f>AT53+AT55</f>
        <v>0</v>
      </c>
      <c r="AU52" s="111"/>
      <c r="AV52" s="13">
        <f>AV53+AV58+AV63+AV69</f>
        <v>188</v>
      </c>
      <c r="AW52" s="13">
        <f t="shared" ref="AW52" si="103">AW53+AW58+AW63+AW69</f>
        <v>188</v>
      </c>
      <c r="AX52" s="13">
        <f t="shared" ref="AX52" si="104">AX53+AX58+AX63+AX69</f>
        <v>92</v>
      </c>
      <c r="AY52" s="13">
        <f t="shared" ref="AY52" si="105">AY53+AY58+AY63+AY69</f>
        <v>12</v>
      </c>
      <c r="AZ52" s="13">
        <f t="shared" ref="AZ52" si="106">AZ53+AZ58+AZ63+AZ69</f>
        <v>8</v>
      </c>
      <c r="BA52" s="13">
        <f t="shared" ref="BA52" si="107">BA53+BA58+BA63+BA69</f>
        <v>64</v>
      </c>
      <c r="BB52" s="13">
        <f t="shared" ref="BB52" si="108">BB53+BB58+BB63+BB69</f>
        <v>0</v>
      </c>
      <c r="BC52" s="13">
        <f t="shared" ref="BC52:BD52" si="109">BC53+BC58+BC63+BC69</f>
        <v>12</v>
      </c>
      <c r="BD52" s="13">
        <f t="shared" si="109"/>
        <v>0</v>
      </c>
      <c r="BE52" s="111"/>
      <c r="BF52" s="13">
        <f>BF53+BF58+BF63+BF69</f>
        <v>696</v>
      </c>
      <c r="BG52" s="13">
        <f t="shared" ref="BG52" si="110">BG53+BG58+BG63+BG69</f>
        <v>672</v>
      </c>
      <c r="BH52" s="13">
        <f t="shared" ref="BH52" si="111">BH53+BH58+BH63+BH69</f>
        <v>188</v>
      </c>
      <c r="BI52" s="13">
        <f t="shared" ref="BI52" si="112">BI53+BI58+BI63+BI69</f>
        <v>24</v>
      </c>
      <c r="BJ52" s="13">
        <f t="shared" ref="BJ52" si="113">BJ53+BJ58+BJ63+BJ69</f>
        <v>16</v>
      </c>
      <c r="BK52" s="13">
        <f t="shared" ref="BK52" si="114">BK53+BK58+BK63+BK69</f>
        <v>128</v>
      </c>
      <c r="BL52" s="13">
        <f t="shared" ref="BL52" si="115">BL53+BL58+BL63+BL69</f>
        <v>0</v>
      </c>
      <c r="BM52" s="13">
        <f t="shared" ref="BM52" si="116">BM53+BM58+BM63+BM69</f>
        <v>4</v>
      </c>
      <c r="BN52" s="13">
        <f t="shared" ref="BN52:BO52" si="117">BN53+BN58+BN63+BN69</f>
        <v>24</v>
      </c>
      <c r="BO52" s="13">
        <f t="shared" si="117"/>
        <v>36</v>
      </c>
      <c r="BP52" s="13"/>
      <c r="BQ52" s="13">
        <f>BQ53+BQ58+BQ63+BQ69</f>
        <v>455</v>
      </c>
      <c r="BR52" s="13">
        <f>BR53+BR58+BR63+BR69</f>
        <v>455</v>
      </c>
      <c r="BS52" s="13">
        <f t="shared" ref="BS52" si="118">BS53+BS58+BS63+BS69</f>
        <v>117</v>
      </c>
      <c r="BT52" s="13">
        <f t="shared" ref="BT52" si="119">BT53+BT58+BT63+BT69</f>
        <v>12</v>
      </c>
      <c r="BU52" s="13">
        <f t="shared" ref="BU52:BV52" si="120">BU53+BU58+BU63+BU69</f>
        <v>8</v>
      </c>
      <c r="BV52" s="13">
        <f t="shared" si="120"/>
        <v>0</v>
      </c>
      <c r="BW52" s="13">
        <f t="shared" ref="BW52" si="121">BW53+BW58+BW63+BW69</f>
        <v>30</v>
      </c>
      <c r="BX52" s="13">
        <f t="shared" ref="BX52" si="122">BX53+BX58+BX63+BX69</f>
        <v>10</v>
      </c>
      <c r="BY52" s="13">
        <f t="shared" ref="BY52" si="123">BY53+BY58+BY63+BY69</f>
        <v>14</v>
      </c>
      <c r="BZ52" s="13">
        <f t="shared" ref="BZ52" si="124">BZ53+BZ58+BZ63+BZ69</f>
        <v>6</v>
      </c>
      <c r="CA52" s="13"/>
      <c r="CB52" s="13">
        <f t="shared" ref="CB52:CC52" si="125">CB53+CB58+CB63+CB69</f>
        <v>568</v>
      </c>
      <c r="CC52" s="13">
        <f t="shared" si="125"/>
        <v>468</v>
      </c>
      <c r="CD52" s="13">
        <f t="shared" ref="CD52" si="126">CD53+CD58+CD63+CD69</f>
        <v>0</v>
      </c>
      <c r="CE52" s="13">
        <f t="shared" ref="CE52" si="127">CE53+CE58+CE63+CE69</f>
        <v>0</v>
      </c>
      <c r="CF52" s="13">
        <f t="shared" ref="CF52" si="128">CF53+CF58+CF63+CF69</f>
        <v>0</v>
      </c>
      <c r="CG52" s="13">
        <f t="shared" ref="CG52" si="129">CG53+CG58+CG63+CG69</f>
        <v>0</v>
      </c>
      <c r="CH52" s="13">
        <f t="shared" ref="CH52" si="130">CH53+CH58+CH63+CH69</f>
        <v>0</v>
      </c>
      <c r="CI52" s="13">
        <f t="shared" ref="CI52" si="131">CI53+CI58+CI63+CI69</f>
        <v>0</v>
      </c>
      <c r="CJ52" s="13">
        <f t="shared" ref="CJ52" si="132">CJ53+CJ58+CJ63+CJ69</f>
        <v>36</v>
      </c>
      <c r="CK52" s="13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</row>
    <row r="53" spans="1:158" ht="67.5">
      <c r="A53" s="112" t="s">
        <v>93</v>
      </c>
      <c r="B53" s="112" t="s">
        <v>94</v>
      </c>
      <c r="C53" s="43">
        <v>574</v>
      </c>
      <c r="D53" s="30">
        <f>SUM(D54:D57)</f>
        <v>562</v>
      </c>
      <c r="E53" s="7">
        <f>SUM(E54:E57)</f>
        <v>394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3"/>
      <c r="AM53" s="30"/>
      <c r="AN53" s="30"/>
      <c r="AO53" s="30"/>
      <c r="AP53" s="30"/>
      <c r="AQ53" s="30"/>
      <c r="AR53" s="30"/>
      <c r="AS53" s="30"/>
      <c r="AT53" s="30"/>
      <c r="AU53" s="30"/>
      <c r="AV53" s="43">
        <f t="shared" ref="AV53:BO53" si="133">AV54+AV55+AV56+AV57</f>
        <v>188</v>
      </c>
      <c r="AW53" s="30">
        <f t="shared" si="133"/>
        <v>188</v>
      </c>
      <c r="AX53" s="30">
        <f t="shared" si="133"/>
        <v>92</v>
      </c>
      <c r="AY53" s="30">
        <f t="shared" si="133"/>
        <v>12</v>
      </c>
      <c r="AZ53" s="30">
        <f t="shared" si="133"/>
        <v>8</v>
      </c>
      <c r="BA53" s="30">
        <f t="shared" si="133"/>
        <v>64</v>
      </c>
      <c r="BB53" s="30">
        <f t="shared" si="133"/>
        <v>0</v>
      </c>
      <c r="BC53" s="30">
        <f t="shared" si="133"/>
        <v>12</v>
      </c>
      <c r="BD53" s="30">
        <f t="shared" si="133"/>
        <v>0</v>
      </c>
      <c r="BE53" s="30"/>
      <c r="BF53" s="43">
        <f t="shared" si="133"/>
        <v>214</v>
      </c>
      <c r="BG53" s="30">
        <f t="shared" si="133"/>
        <v>190</v>
      </c>
      <c r="BH53" s="30">
        <f t="shared" si="133"/>
        <v>54</v>
      </c>
      <c r="BI53" s="30">
        <f t="shared" si="133"/>
        <v>12</v>
      </c>
      <c r="BJ53" s="30">
        <f t="shared" si="133"/>
        <v>8</v>
      </c>
      <c r="BK53" s="30">
        <f t="shared" si="133"/>
        <v>64</v>
      </c>
      <c r="BL53" s="30">
        <f t="shared" si="133"/>
        <v>0</v>
      </c>
      <c r="BM53" s="30">
        <f t="shared" si="133"/>
        <v>4</v>
      </c>
      <c r="BN53" s="30">
        <f t="shared" si="133"/>
        <v>12</v>
      </c>
      <c r="BO53" s="30">
        <f t="shared" si="133"/>
        <v>24</v>
      </c>
      <c r="BP53" s="30"/>
      <c r="BQ53" s="30">
        <f t="shared" ref="BQ53:BY53" si="134">BQ54+BQ55+BQ56+BQ57</f>
        <v>76</v>
      </c>
      <c r="BR53" s="30">
        <f t="shared" si="134"/>
        <v>76</v>
      </c>
      <c r="BS53" s="30">
        <f t="shared" si="134"/>
        <v>0</v>
      </c>
      <c r="BT53" s="30">
        <f t="shared" si="134"/>
        <v>0</v>
      </c>
      <c r="BU53" s="30">
        <f t="shared" si="134"/>
        <v>0</v>
      </c>
      <c r="BV53" s="30">
        <f t="shared" si="134"/>
        <v>0</v>
      </c>
      <c r="BW53" s="30">
        <f t="shared" si="134"/>
        <v>30</v>
      </c>
      <c r="BX53" s="30">
        <f t="shared" si="134"/>
        <v>10</v>
      </c>
      <c r="BY53" s="30">
        <f t="shared" si="134"/>
        <v>0</v>
      </c>
      <c r="BZ53" s="30">
        <v>6</v>
      </c>
      <c r="CA53" s="113"/>
      <c r="CB53" s="30">
        <f>SUM(CB54:CB57)</f>
        <v>108</v>
      </c>
      <c r="CC53" s="30">
        <f t="shared" ref="CC53:CI53" si="135">SUM(CC54:CC57)</f>
        <v>108</v>
      </c>
      <c r="CD53" s="30">
        <f t="shared" si="135"/>
        <v>0</v>
      </c>
      <c r="CE53" s="30">
        <f t="shared" si="135"/>
        <v>0</v>
      </c>
      <c r="CF53" s="30">
        <f t="shared" si="135"/>
        <v>0</v>
      </c>
      <c r="CG53" s="30">
        <f t="shared" si="135"/>
        <v>0</v>
      </c>
      <c r="CH53" s="30">
        <f t="shared" si="135"/>
        <v>0</v>
      </c>
      <c r="CI53" s="30">
        <f t="shared" si="135"/>
        <v>0</v>
      </c>
      <c r="CJ53" s="30">
        <v>12</v>
      </c>
      <c r="CK53" s="93" t="s">
        <v>159</v>
      </c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</row>
    <row r="54" spans="1:158" ht="69.75">
      <c r="A54" s="77" t="s">
        <v>17</v>
      </c>
      <c r="B54" s="77" t="s">
        <v>95</v>
      </c>
      <c r="C54" s="78">
        <v>242</v>
      </c>
      <c r="D54" s="30">
        <v>230</v>
      </c>
      <c r="E54" s="79">
        <v>114</v>
      </c>
      <c r="F54" s="37"/>
      <c r="G54" s="30"/>
      <c r="H54" s="35"/>
      <c r="I54" s="35"/>
      <c r="J54" s="35"/>
      <c r="K54" s="35"/>
      <c r="L54" s="35"/>
      <c r="M54" s="35"/>
      <c r="N54" s="35"/>
      <c r="O54" s="35"/>
      <c r="P54" s="35"/>
      <c r="Q54" s="37"/>
      <c r="R54" s="38"/>
      <c r="S54" s="34"/>
      <c r="T54" s="31"/>
      <c r="U54" s="31"/>
      <c r="V54" s="31"/>
      <c r="W54" s="35"/>
      <c r="X54" s="35"/>
      <c r="Y54" s="35"/>
      <c r="Z54" s="35"/>
      <c r="AA54" s="70"/>
      <c r="AB54" s="90"/>
      <c r="AC54" s="91"/>
      <c r="AD54" s="31"/>
      <c r="AE54" s="35"/>
      <c r="AF54" s="35"/>
      <c r="AG54" s="35"/>
      <c r="AH54" s="35"/>
      <c r="AI54" s="35"/>
      <c r="AJ54" s="56"/>
      <c r="AK54" s="34"/>
      <c r="AL54" s="43"/>
      <c r="AM54" s="91"/>
      <c r="AN54" s="31"/>
      <c r="AO54" s="36"/>
      <c r="AP54" s="36"/>
      <c r="AQ54" s="36"/>
      <c r="AR54" s="36"/>
      <c r="AS54" s="36"/>
      <c r="AT54" s="56"/>
      <c r="AU54" s="56"/>
      <c r="AV54" s="43">
        <f t="shared" ref="AV54" si="136">AW54+BD54</f>
        <v>94</v>
      </c>
      <c r="AW54" s="91">
        <f>SUM(AX54:BC54)</f>
        <v>94</v>
      </c>
      <c r="AX54" s="35">
        <v>46</v>
      </c>
      <c r="AY54" s="35">
        <v>6</v>
      </c>
      <c r="AZ54" s="35">
        <v>4</v>
      </c>
      <c r="BA54" s="35">
        <v>32</v>
      </c>
      <c r="BB54" s="35"/>
      <c r="BC54" s="35">
        <v>6</v>
      </c>
      <c r="BD54" s="56"/>
      <c r="BE54" s="114"/>
      <c r="BF54" s="43">
        <f t="shared" ref="BF54:BF55" si="137">BG54+BO54</f>
        <v>108</v>
      </c>
      <c r="BG54" s="115">
        <f>SUM(BH54:BN54)</f>
        <v>96</v>
      </c>
      <c r="BH54" s="35">
        <v>46</v>
      </c>
      <c r="BI54" s="35">
        <v>6</v>
      </c>
      <c r="BJ54" s="35">
        <v>4</v>
      </c>
      <c r="BK54" s="35">
        <v>32</v>
      </c>
      <c r="BL54" s="35"/>
      <c r="BM54" s="35">
        <v>2</v>
      </c>
      <c r="BN54" s="35">
        <v>6</v>
      </c>
      <c r="BO54" s="35">
        <v>12</v>
      </c>
      <c r="BP54" s="93" t="s">
        <v>35</v>
      </c>
      <c r="BQ54" s="37">
        <v>40</v>
      </c>
      <c r="BR54" s="38">
        <f>SUM(BS54:BY54)</f>
        <v>40</v>
      </c>
      <c r="BS54" s="35"/>
      <c r="BT54" s="35"/>
      <c r="BU54" s="35"/>
      <c r="BV54" s="35"/>
      <c r="BW54" s="35">
        <v>30</v>
      </c>
      <c r="BX54" s="35">
        <v>10</v>
      </c>
      <c r="BY54" s="35"/>
      <c r="BZ54" s="56"/>
      <c r="CA54" s="116" t="s">
        <v>34</v>
      </c>
      <c r="CB54" s="117"/>
      <c r="CC54" s="115"/>
      <c r="CD54" s="35"/>
      <c r="CE54" s="35"/>
      <c r="CF54" s="35"/>
      <c r="CG54" s="35"/>
      <c r="CH54" s="35"/>
      <c r="CI54" s="35"/>
      <c r="CJ54" s="35"/>
      <c r="CK54" s="35"/>
    </row>
    <row r="55" spans="1:158" ht="69.75">
      <c r="A55" s="77" t="s">
        <v>18</v>
      </c>
      <c r="B55" s="77" t="s">
        <v>96</v>
      </c>
      <c r="C55" s="78">
        <f t="shared" ref="C55:D57" si="138">F55+Q55+AB55+AL55+AV55+BF55+BQ55+CB55</f>
        <v>164</v>
      </c>
      <c r="D55" s="30">
        <f t="shared" si="138"/>
        <v>152</v>
      </c>
      <c r="E55" s="79">
        <v>100</v>
      </c>
      <c r="F55" s="37"/>
      <c r="G55" s="38"/>
      <c r="H55" s="35"/>
      <c r="I55" s="35"/>
      <c r="J55" s="35"/>
      <c r="K55" s="35"/>
      <c r="L55" s="35"/>
      <c r="M55" s="35"/>
      <c r="N55" s="35"/>
      <c r="O55" s="35"/>
      <c r="P55" s="35"/>
      <c r="Q55" s="37"/>
      <c r="R55" s="38"/>
      <c r="S55" s="34"/>
      <c r="T55" s="31"/>
      <c r="U55" s="31"/>
      <c r="V55" s="31"/>
      <c r="W55" s="118"/>
      <c r="X55" s="118"/>
      <c r="Y55" s="118"/>
      <c r="Z55" s="118"/>
      <c r="AA55" s="69"/>
      <c r="AB55" s="58"/>
      <c r="AC55" s="59"/>
      <c r="AD55" s="34"/>
      <c r="AE55" s="35"/>
      <c r="AF55" s="35"/>
      <c r="AG55" s="35"/>
      <c r="AH55" s="35"/>
      <c r="AI55" s="35"/>
      <c r="AJ55" s="35"/>
      <c r="AK55" s="35"/>
      <c r="AL55" s="90"/>
      <c r="AM55" s="30"/>
      <c r="AN55" s="31"/>
      <c r="AO55" s="35"/>
      <c r="AP55" s="35"/>
      <c r="AQ55" s="35"/>
      <c r="AR55" s="35"/>
      <c r="AS55" s="35"/>
      <c r="AT55" s="56"/>
      <c r="AU55" s="34"/>
      <c r="AV55" s="43">
        <f>AW55+BD55</f>
        <v>94</v>
      </c>
      <c r="AW55" s="91">
        <f>SUM(AX55:BC55)</f>
        <v>94</v>
      </c>
      <c r="AX55" s="31">
        <v>46</v>
      </c>
      <c r="AY55" s="35">
        <v>6</v>
      </c>
      <c r="AZ55" s="35">
        <v>4</v>
      </c>
      <c r="BA55" s="35">
        <v>32</v>
      </c>
      <c r="BB55" s="35"/>
      <c r="BC55" s="35">
        <v>6</v>
      </c>
      <c r="BD55" s="35"/>
      <c r="BE55" s="35"/>
      <c r="BF55" s="43">
        <f t="shared" si="137"/>
        <v>70</v>
      </c>
      <c r="BG55" s="30">
        <f>SUM(BH55:BN55)</f>
        <v>58</v>
      </c>
      <c r="BH55" s="35">
        <v>8</v>
      </c>
      <c r="BI55" s="35">
        <v>6</v>
      </c>
      <c r="BJ55" s="35">
        <v>4</v>
      </c>
      <c r="BK55" s="35">
        <v>32</v>
      </c>
      <c r="BL55" s="35"/>
      <c r="BM55" s="35">
        <v>2</v>
      </c>
      <c r="BN55" s="35">
        <v>6</v>
      </c>
      <c r="BO55" s="35">
        <v>12</v>
      </c>
      <c r="BP55" s="93" t="s">
        <v>35</v>
      </c>
      <c r="BQ55" s="37"/>
      <c r="BR55" s="38"/>
      <c r="BS55" s="35"/>
      <c r="BT55" s="35"/>
      <c r="BU55" s="35"/>
      <c r="BV55" s="35"/>
      <c r="BW55" s="35"/>
      <c r="BX55" s="35"/>
      <c r="BY55" s="35"/>
      <c r="BZ55" s="35"/>
      <c r="CA55" s="35"/>
      <c r="CB55" s="37"/>
      <c r="CC55" s="38"/>
      <c r="CD55" s="35"/>
      <c r="CE55" s="35"/>
      <c r="CF55" s="35"/>
      <c r="CG55" s="35"/>
      <c r="CH55" s="35"/>
      <c r="CI55" s="35"/>
      <c r="CJ55" s="35"/>
      <c r="CK55" s="35"/>
    </row>
    <row r="56" spans="1:158">
      <c r="A56" s="77" t="s">
        <v>97</v>
      </c>
      <c r="B56" s="77" t="s">
        <v>37</v>
      </c>
      <c r="C56" s="78">
        <f t="shared" si="138"/>
        <v>72</v>
      </c>
      <c r="D56" s="30">
        <f t="shared" si="138"/>
        <v>72</v>
      </c>
      <c r="E56" s="79">
        <v>72</v>
      </c>
      <c r="F56" s="37"/>
      <c r="G56" s="38"/>
      <c r="H56" s="35"/>
      <c r="I56" s="35"/>
      <c r="J56" s="35"/>
      <c r="K56" s="35"/>
      <c r="L56" s="35"/>
      <c r="M56" s="35"/>
      <c r="N56" s="35"/>
      <c r="O56" s="35"/>
      <c r="P56" s="35"/>
      <c r="Q56" s="37"/>
      <c r="R56" s="38"/>
      <c r="S56" s="35"/>
      <c r="T56" s="31"/>
      <c r="U56" s="31"/>
      <c r="V56" s="31"/>
      <c r="W56" s="56"/>
      <c r="X56" s="56"/>
      <c r="Y56" s="56"/>
      <c r="Z56" s="69"/>
      <c r="AA56" s="69"/>
      <c r="AB56" s="58"/>
      <c r="AC56" s="59"/>
      <c r="AD56" s="34"/>
      <c r="AE56" s="35"/>
      <c r="AF56" s="35"/>
      <c r="AG56" s="35"/>
      <c r="AH56" s="35"/>
      <c r="AI56" s="35"/>
      <c r="AJ56" s="35"/>
      <c r="AK56" s="35"/>
      <c r="AL56" s="43"/>
      <c r="AM56" s="30"/>
      <c r="AN56" s="34"/>
      <c r="AO56" s="35"/>
      <c r="AP56" s="35"/>
      <c r="AQ56" s="35"/>
      <c r="AR56" s="35"/>
      <c r="AS56" s="35"/>
      <c r="AT56" s="56"/>
      <c r="AU56" s="34"/>
      <c r="AV56" s="47"/>
      <c r="AW56" s="48"/>
      <c r="AX56" s="35"/>
      <c r="AY56" s="35"/>
      <c r="AZ56" s="35"/>
      <c r="BA56" s="35"/>
      <c r="BB56" s="35"/>
      <c r="BC56" s="35"/>
      <c r="BD56" s="35"/>
      <c r="BE56" s="98"/>
      <c r="BF56" s="43">
        <f>BG56+BO56</f>
        <v>36</v>
      </c>
      <c r="BG56" s="30">
        <v>36</v>
      </c>
      <c r="BH56" s="35"/>
      <c r="BI56" s="35"/>
      <c r="BJ56" s="35"/>
      <c r="BK56" s="35"/>
      <c r="BL56" s="35"/>
      <c r="BM56" s="35"/>
      <c r="BN56" s="35"/>
      <c r="BO56" s="35"/>
      <c r="BP56" s="35"/>
      <c r="BQ56" s="43">
        <v>36</v>
      </c>
      <c r="BR56" s="30">
        <v>36</v>
      </c>
      <c r="BS56" s="35"/>
      <c r="BT56" s="35"/>
      <c r="BU56" s="35"/>
      <c r="BV56" s="35"/>
      <c r="BW56" s="35"/>
      <c r="BX56" s="35"/>
      <c r="BY56" s="35"/>
      <c r="BZ56" s="35"/>
      <c r="CA56" s="207" t="s">
        <v>34</v>
      </c>
      <c r="CB56" s="37"/>
      <c r="CC56" s="38"/>
      <c r="CD56" s="35"/>
      <c r="CE56" s="35"/>
      <c r="CF56" s="35"/>
      <c r="CG56" s="35"/>
      <c r="CH56" s="35"/>
      <c r="CI56" s="35"/>
      <c r="CJ56" s="35"/>
      <c r="CK56" s="35"/>
    </row>
    <row r="57" spans="1:158">
      <c r="A57" s="77" t="s">
        <v>98</v>
      </c>
      <c r="B57" s="77" t="s">
        <v>38</v>
      </c>
      <c r="C57" s="78">
        <f t="shared" si="138"/>
        <v>108</v>
      </c>
      <c r="D57" s="30">
        <f t="shared" si="138"/>
        <v>108</v>
      </c>
      <c r="E57" s="79">
        <v>108</v>
      </c>
      <c r="F57" s="37"/>
      <c r="G57" s="38"/>
      <c r="H57" s="35"/>
      <c r="I57" s="35"/>
      <c r="J57" s="35"/>
      <c r="K57" s="35"/>
      <c r="L57" s="35"/>
      <c r="M57" s="35"/>
      <c r="N57" s="35"/>
      <c r="O57" s="35"/>
      <c r="P57" s="35"/>
      <c r="Q57" s="37"/>
      <c r="R57" s="38"/>
      <c r="S57" s="35"/>
      <c r="T57" s="31"/>
      <c r="U57" s="31"/>
      <c r="V57" s="31"/>
      <c r="W57" s="35"/>
      <c r="X57" s="35"/>
      <c r="Y57" s="35"/>
      <c r="Z57" s="35"/>
      <c r="AA57" s="35"/>
      <c r="AB57" s="37"/>
      <c r="AC57" s="38"/>
      <c r="AD57" s="34"/>
      <c r="AE57" s="35"/>
      <c r="AF57" s="35"/>
      <c r="AG57" s="35"/>
      <c r="AH57" s="35"/>
      <c r="AI57" s="35"/>
      <c r="AJ57" s="35"/>
      <c r="AK57" s="35"/>
      <c r="AL57" s="43"/>
      <c r="AM57" s="30"/>
      <c r="AN57" s="34"/>
      <c r="AO57" s="56"/>
      <c r="AP57" s="56"/>
      <c r="AQ57" s="56"/>
      <c r="AR57" s="56"/>
      <c r="AS57" s="35"/>
      <c r="AT57" s="56"/>
      <c r="AU57" s="34"/>
      <c r="AV57" s="119"/>
      <c r="AW57" s="120"/>
      <c r="AX57" s="34"/>
      <c r="AY57" s="35"/>
      <c r="AZ57" s="35"/>
      <c r="BA57" s="35"/>
      <c r="BB57" s="35"/>
      <c r="BC57" s="35"/>
      <c r="BD57" s="35"/>
      <c r="BE57" s="98"/>
      <c r="BF57" s="121"/>
      <c r="BG57" s="122"/>
      <c r="BH57" s="35"/>
      <c r="BI57" s="35"/>
      <c r="BJ57" s="35"/>
      <c r="BK57" s="35"/>
      <c r="BL57" s="35"/>
      <c r="BM57" s="35"/>
      <c r="BN57" s="35"/>
      <c r="BO57" s="35"/>
      <c r="BP57" s="35"/>
      <c r="BQ57" s="43"/>
      <c r="BR57" s="30"/>
      <c r="BS57" s="35"/>
      <c r="BT57" s="35"/>
      <c r="BU57" s="35"/>
      <c r="BV57" s="35"/>
      <c r="BW57" s="35"/>
      <c r="BX57" s="35"/>
      <c r="BY57" s="35"/>
      <c r="BZ57" s="35"/>
      <c r="CA57" s="208"/>
      <c r="CB57" s="43">
        <v>108</v>
      </c>
      <c r="CC57" s="30">
        <v>108</v>
      </c>
      <c r="CD57" s="35"/>
      <c r="CE57" s="35"/>
      <c r="CF57" s="35"/>
      <c r="CG57" s="35"/>
      <c r="CH57" s="35"/>
      <c r="CI57" s="35"/>
      <c r="CJ57" s="35"/>
      <c r="CK57" s="35"/>
    </row>
    <row r="58" spans="1:158" ht="67.5">
      <c r="A58" s="112" t="s">
        <v>99</v>
      </c>
      <c r="B58" s="112" t="s">
        <v>100</v>
      </c>
      <c r="C58" s="43">
        <v>390</v>
      </c>
      <c r="D58" s="30">
        <f>+SUM(D59:D62)</f>
        <v>378</v>
      </c>
      <c r="E58" s="7">
        <f>SUM(E59:E62)</f>
        <v>272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82"/>
      <c r="U58" s="82"/>
      <c r="V58" s="82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43">
        <f t="shared" ref="AV58:BD58" si="139">AV59+AV60+AV61+AV62</f>
        <v>0</v>
      </c>
      <c r="AW58" s="30">
        <f t="shared" si="139"/>
        <v>0</v>
      </c>
      <c r="AX58" s="30">
        <f t="shared" si="139"/>
        <v>0</v>
      </c>
      <c r="AY58" s="30">
        <f t="shared" si="139"/>
        <v>0</v>
      </c>
      <c r="AZ58" s="30">
        <f t="shared" si="139"/>
        <v>0</v>
      </c>
      <c r="BA58" s="30">
        <f t="shared" si="139"/>
        <v>0</v>
      </c>
      <c r="BB58" s="30">
        <f t="shared" si="139"/>
        <v>0</v>
      </c>
      <c r="BC58" s="30">
        <f t="shared" si="139"/>
        <v>0</v>
      </c>
      <c r="BD58" s="30">
        <f t="shared" si="139"/>
        <v>0</v>
      </c>
      <c r="BE58" s="30"/>
      <c r="BF58" s="43">
        <f>BF59+BF60+BF61+BF62</f>
        <v>198</v>
      </c>
      <c r="BG58" s="30">
        <f>BG59+BG60+BG61+BG62</f>
        <v>198</v>
      </c>
      <c r="BH58" s="30">
        <f>BH59+BH60+BH61+BH62</f>
        <v>102</v>
      </c>
      <c r="BI58" s="30">
        <f t="shared" ref="BI58:BO58" si="140">BI59+BI60+BI61+BI62</f>
        <v>12</v>
      </c>
      <c r="BJ58" s="30">
        <f t="shared" si="140"/>
        <v>8</v>
      </c>
      <c r="BK58" s="30">
        <f t="shared" si="140"/>
        <v>64</v>
      </c>
      <c r="BL58" s="30">
        <f t="shared" si="140"/>
        <v>0</v>
      </c>
      <c r="BM58" s="30">
        <f t="shared" si="140"/>
        <v>0</v>
      </c>
      <c r="BN58" s="30">
        <f t="shared" si="140"/>
        <v>12</v>
      </c>
      <c r="BO58" s="30">
        <f t="shared" si="140"/>
        <v>0</v>
      </c>
      <c r="BP58" s="123"/>
      <c r="BQ58" s="43">
        <f>BQ59+BQ60+BQ61+BQ62</f>
        <v>72</v>
      </c>
      <c r="BR58" s="30">
        <f>BR59+BR60+BR61+BR62</f>
        <v>72</v>
      </c>
      <c r="BS58" s="30">
        <f>BS59+BS60+BS61+BS62</f>
        <v>0</v>
      </c>
      <c r="BT58" s="30">
        <f t="shared" ref="BT58:BZ58" si="141">BT59+BT60+BT61+BT62</f>
        <v>0</v>
      </c>
      <c r="BU58" s="30">
        <f t="shared" si="141"/>
        <v>0</v>
      </c>
      <c r="BV58" s="30"/>
      <c r="BW58" s="30">
        <f t="shared" si="141"/>
        <v>0</v>
      </c>
      <c r="BX58" s="30">
        <f t="shared" si="141"/>
        <v>0</v>
      </c>
      <c r="BY58" s="30">
        <f t="shared" si="141"/>
        <v>0</v>
      </c>
      <c r="BZ58" s="30">
        <f t="shared" si="141"/>
        <v>0</v>
      </c>
      <c r="CA58" s="30"/>
      <c r="CB58" s="43">
        <v>30</v>
      </c>
      <c r="CC58" s="30">
        <f>CC59+CC60+CC61+CC62</f>
        <v>108</v>
      </c>
      <c r="CD58" s="30">
        <f>CD59+CD60+CD61+CD62</f>
        <v>0</v>
      </c>
      <c r="CE58" s="30">
        <f t="shared" ref="CE58:CI58" si="142">CE59+CE60+CE61+CE62</f>
        <v>0</v>
      </c>
      <c r="CF58" s="30">
        <f t="shared" si="142"/>
        <v>0</v>
      </c>
      <c r="CG58" s="30">
        <f t="shared" si="142"/>
        <v>0</v>
      </c>
      <c r="CH58" s="30">
        <f t="shared" si="142"/>
        <v>0</v>
      </c>
      <c r="CI58" s="30">
        <f t="shared" si="142"/>
        <v>0</v>
      </c>
      <c r="CJ58" s="30">
        <v>12</v>
      </c>
      <c r="CK58" s="93" t="s">
        <v>159</v>
      </c>
    </row>
    <row r="59" spans="1:158" ht="46.5">
      <c r="A59" s="77" t="s">
        <v>19</v>
      </c>
      <c r="B59" s="77" t="s">
        <v>101</v>
      </c>
      <c r="C59" s="78">
        <v>80</v>
      </c>
      <c r="D59" s="30">
        <v>80</v>
      </c>
      <c r="E59" s="79">
        <v>32</v>
      </c>
      <c r="F59" s="37"/>
      <c r="G59" s="30"/>
      <c r="H59" s="34"/>
      <c r="I59" s="34"/>
      <c r="J59" s="34"/>
      <c r="K59" s="34"/>
      <c r="L59" s="34"/>
      <c r="M59" s="34"/>
      <c r="N59" s="34"/>
      <c r="O59" s="34"/>
      <c r="P59" s="34"/>
      <c r="Q59" s="43"/>
      <c r="R59" s="30"/>
      <c r="S59" s="34"/>
      <c r="T59" s="31"/>
      <c r="U59" s="31"/>
      <c r="V59" s="31"/>
      <c r="W59" s="34"/>
      <c r="X59" s="34"/>
      <c r="Y59" s="34"/>
      <c r="Z59" s="34"/>
      <c r="AA59" s="34"/>
      <c r="AB59" s="43"/>
      <c r="AC59" s="30"/>
      <c r="AD59" s="35"/>
      <c r="AE59" s="35"/>
      <c r="AF59" s="35"/>
      <c r="AG59" s="35"/>
      <c r="AH59" s="35"/>
      <c r="AI59" s="35"/>
      <c r="AJ59" s="34"/>
      <c r="AK59" s="34"/>
      <c r="AL59" s="43"/>
      <c r="AM59" s="30"/>
      <c r="AN59" s="31"/>
      <c r="AO59" s="35"/>
      <c r="AP59" s="35"/>
      <c r="AQ59" s="35"/>
      <c r="AR59" s="35"/>
      <c r="AS59" s="35"/>
      <c r="AT59" s="56"/>
      <c r="AU59" s="34"/>
      <c r="AV59" s="43"/>
      <c r="AW59" s="91"/>
      <c r="AX59" s="31"/>
      <c r="AY59" s="35"/>
      <c r="AZ59" s="35"/>
      <c r="BA59" s="35"/>
      <c r="BB59" s="35"/>
      <c r="BC59" s="35"/>
      <c r="BD59" s="56"/>
      <c r="BE59" s="70"/>
      <c r="BF59" s="43">
        <f>BG59+BO59</f>
        <v>80</v>
      </c>
      <c r="BG59" s="91">
        <f>SUM(BH59:BN59)</f>
        <v>80</v>
      </c>
      <c r="BH59" s="31">
        <v>32</v>
      </c>
      <c r="BI59" s="35">
        <v>6</v>
      </c>
      <c r="BJ59" s="35">
        <v>4</v>
      </c>
      <c r="BK59" s="35">
        <v>32</v>
      </c>
      <c r="BL59" s="35">
        <v>0</v>
      </c>
      <c r="BM59" s="35">
        <v>0</v>
      </c>
      <c r="BN59" s="35">
        <v>6</v>
      </c>
      <c r="BO59" s="35">
        <v>0</v>
      </c>
      <c r="BP59" s="7" t="s">
        <v>34</v>
      </c>
      <c r="BQ59" s="43"/>
      <c r="BR59" s="30"/>
      <c r="BS59" s="34"/>
      <c r="BT59" s="55"/>
      <c r="BU59" s="55"/>
      <c r="BV59" s="55"/>
      <c r="BW59" s="55"/>
      <c r="BX59" s="55"/>
      <c r="BY59" s="55"/>
      <c r="BZ59" s="55"/>
      <c r="CA59" s="46"/>
      <c r="CB59" s="90"/>
      <c r="CC59" s="91"/>
      <c r="CD59" s="34"/>
      <c r="CE59" s="34"/>
      <c r="CF59" s="34"/>
      <c r="CG59" s="34"/>
      <c r="CH59" s="34"/>
      <c r="CI59" s="34"/>
      <c r="CJ59" s="34"/>
      <c r="CK59" s="34"/>
    </row>
    <row r="60" spans="1:158" ht="69.75">
      <c r="A60" s="77" t="s">
        <v>102</v>
      </c>
      <c r="B60" s="77" t="s">
        <v>103</v>
      </c>
      <c r="C60" s="78">
        <f>F60+Q60+AB60+AL60+AV60+BF60+BQ60+CB60</f>
        <v>118</v>
      </c>
      <c r="D60" s="30">
        <f>G60+R60+AC60+AM60+AW60+BG60+BR60+CC60</f>
        <v>118</v>
      </c>
      <c r="E60" s="79">
        <v>60</v>
      </c>
      <c r="F60" s="37"/>
      <c r="G60" s="38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8"/>
      <c r="S60" s="35"/>
      <c r="T60" s="31"/>
      <c r="U60" s="31"/>
      <c r="V60" s="31"/>
      <c r="W60" s="35"/>
      <c r="X60" s="35"/>
      <c r="Y60" s="35"/>
      <c r="Z60" s="35"/>
      <c r="AA60" s="35"/>
      <c r="AB60" s="37"/>
      <c r="AC60" s="38"/>
      <c r="AD60" s="35"/>
      <c r="AE60" s="35"/>
      <c r="AF60" s="35"/>
      <c r="AG60" s="35"/>
      <c r="AH60" s="35"/>
      <c r="AI60" s="35"/>
      <c r="AJ60" s="35"/>
      <c r="AK60" s="35"/>
      <c r="AL60" s="43"/>
      <c r="AM60" s="30"/>
      <c r="AN60" s="31"/>
      <c r="AO60" s="35"/>
      <c r="AP60" s="35"/>
      <c r="AQ60" s="35"/>
      <c r="AR60" s="35"/>
      <c r="AS60" s="35"/>
      <c r="AT60" s="35"/>
      <c r="AU60" s="35"/>
      <c r="AV60" s="43"/>
      <c r="AW60" s="30"/>
      <c r="AX60" s="31"/>
      <c r="AY60" s="35"/>
      <c r="AZ60" s="35"/>
      <c r="BA60" s="35"/>
      <c r="BB60" s="35"/>
      <c r="BC60" s="35"/>
      <c r="BD60" s="35"/>
      <c r="BE60" s="34"/>
      <c r="BF60" s="43">
        <f>BG60+BO60</f>
        <v>118</v>
      </c>
      <c r="BG60" s="91">
        <f>SUM(BH60:BN60)</f>
        <v>118</v>
      </c>
      <c r="BH60" s="97">
        <v>70</v>
      </c>
      <c r="BI60" s="97">
        <v>6</v>
      </c>
      <c r="BJ60" s="97">
        <v>4</v>
      </c>
      <c r="BK60" s="97">
        <v>32</v>
      </c>
      <c r="BL60" s="97">
        <f>BU60+CF60+CQ60+DA60+DK60+DU60+EG60+EQ60</f>
        <v>0</v>
      </c>
      <c r="BM60" s="97">
        <f>BU60+CF60+CQ60+DA60+DK60+DV60+EG60+EQ60</f>
        <v>0</v>
      </c>
      <c r="BN60" s="35">
        <v>6</v>
      </c>
      <c r="BO60" s="56">
        <v>0</v>
      </c>
      <c r="BP60" s="7" t="s">
        <v>34</v>
      </c>
      <c r="BQ60" s="117"/>
      <c r="BR60" s="115"/>
      <c r="BS60" s="34"/>
      <c r="BT60" s="56"/>
      <c r="BU60" s="56"/>
      <c r="BV60" s="56"/>
      <c r="BW60" s="56"/>
      <c r="BX60" s="56"/>
      <c r="BY60" s="56"/>
      <c r="BZ60" s="56"/>
      <c r="CA60" s="114"/>
      <c r="CB60" s="117"/>
      <c r="CC60" s="115"/>
      <c r="CD60" s="35"/>
      <c r="CE60" s="35"/>
      <c r="CF60" s="35"/>
      <c r="CG60" s="35"/>
      <c r="CH60" s="35"/>
      <c r="CI60" s="35"/>
      <c r="CJ60" s="56"/>
      <c r="CK60" s="114"/>
    </row>
    <row r="61" spans="1:158">
      <c r="A61" s="77" t="s">
        <v>104</v>
      </c>
      <c r="B61" s="77" t="s">
        <v>37</v>
      </c>
      <c r="C61" s="78">
        <f>F61+Q61+AB61+AL61+AV61+BF61+BQ61+CB61</f>
        <v>72</v>
      </c>
      <c r="D61" s="30">
        <f>G61+R61+AC61+AM61+AW61+BG61+BR61+CC61</f>
        <v>72</v>
      </c>
      <c r="E61" s="79">
        <v>72</v>
      </c>
      <c r="F61" s="37"/>
      <c r="G61" s="124"/>
      <c r="H61" s="125"/>
      <c r="I61" s="125"/>
      <c r="J61" s="125"/>
      <c r="K61" s="125"/>
      <c r="L61" s="125"/>
      <c r="M61" s="125"/>
      <c r="N61" s="125"/>
      <c r="O61" s="125"/>
      <c r="P61" s="125"/>
      <c r="Q61" s="126"/>
      <c r="R61" s="124"/>
      <c r="S61" s="125"/>
      <c r="T61" s="31"/>
      <c r="U61" s="31"/>
      <c r="V61" s="31"/>
      <c r="W61" s="35"/>
      <c r="X61" s="35"/>
      <c r="Y61" s="35"/>
      <c r="Z61" s="35"/>
      <c r="AA61" s="35"/>
      <c r="AB61" s="37"/>
      <c r="AC61" s="38"/>
      <c r="AD61" s="35"/>
      <c r="AE61" s="35"/>
      <c r="AF61" s="35"/>
      <c r="AG61" s="35"/>
      <c r="AH61" s="35"/>
      <c r="AI61" s="35"/>
      <c r="AJ61" s="35"/>
      <c r="AK61" s="35"/>
      <c r="AL61" s="37"/>
      <c r="AM61" s="38"/>
      <c r="AN61" s="34"/>
      <c r="AO61" s="35"/>
      <c r="AP61" s="35"/>
      <c r="AQ61" s="35"/>
      <c r="AR61" s="35"/>
      <c r="AS61" s="35"/>
      <c r="AT61" s="35"/>
      <c r="AU61" s="35"/>
      <c r="AV61" s="43"/>
      <c r="AW61" s="30"/>
      <c r="AX61" s="34"/>
      <c r="AY61" s="35"/>
      <c r="AZ61" s="35"/>
      <c r="BA61" s="35"/>
      <c r="BB61" s="35"/>
      <c r="BC61" s="35"/>
      <c r="BD61" s="35"/>
      <c r="BE61" s="34"/>
      <c r="BF61" s="37"/>
      <c r="BG61" s="38"/>
      <c r="BH61" s="35"/>
      <c r="BI61" s="35"/>
      <c r="BJ61" s="35"/>
      <c r="BK61" s="35"/>
      <c r="BL61" s="35"/>
      <c r="BM61" s="35"/>
      <c r="BN61" s="35"/>
      <c r="BO61" s="127"/>
      <c r="BP61" s="98"/>
      <c r="BQ61" s="43">
        <f>BR61+BZ61</f>
        <v>72</v>
      </c>
      <c r="BR61" s="30">
        <v>72</v>
      </c>
      <c r="BS61" s="34"/>
      <c r="BT61" s="56"/>
      <c r="BU61" s="56"/>
      <c r="BV61" s="56"/>
      <c r="BW61" s="56"/>
      <c r="BX61" s="56"/>
      <c r="BY61" s="56"/>
      <c r="BZ61" s="56"/>
      <c r="CA61" s="56"/>
      <c r="CB61" s="37"/>
      <c r="CC61" s="38"/>
      <c r="CD61" s="35"/>
      <c r="CE61" s="35"/>
      <c r="CF61" s="35"/>
      <c r="CG61" s="35"/>
      <c r="CH61" s="35"/>
      <c r="CI61" s="35"/>
      <c r="CJ61" s="127"/>
      <c r="CK61" s="207" t="s">
        <v>34</v>
      </c>
    </row>
    <row r="62" spans="1:158">
      <c r="A62" s="77" t="s">
        <v>105</v>
      </c>
      <c r="B62" s="77" t="s">
        <v>38</v>
      </c>
      <c r="C62" s="78">
        <v>108</v>
      </c>
      <c r="D62" s="30">
        <v>108</v>
      </c>
      <c r="E62" s="79">
        <v>108</v>
      </c>
      <c r="F62" s="37"/>
      <c r="G62" s="124"/>
      <c r="H62" s="125"/>
      <c r="I62" s="125"/>
      <c r="J62" s="125"/>
      <c r="K62" s="125"/>
      <c r="L62" s="125"/>
      <c r="M62" s="125"/>
      <c r="N62" s="125"/>
      <c r="O62" s="125"/>
      <c r="P62" s="125"/>
      <c r="Q62" s="126"/>
      <c r="R62" s="124"/>
      <c r="S62" s="125"/>
      <c r="T62" s="31"/>
      <c r="U62" s="31"/>
      <c r="V62" s="31"/>
      <c r="W62" s="35"/>
      <c r="X62" s="35"/>
      <c r="Y62" s="35"/>
      <c r="Z62" s="35"/>
      <c r="AA62" s="35"/>
      <c r="AB62" s="37"/>
      <c r="AC62" s="38"/>
      <c r="AD62" s="35"/>
      <c r="AE62" s="35"/>
      <c r="AF62" s="35"/>
      <c r="AG62" s="35"/>
      <c r="AH62" s="35"/>
      <c r="AI62" s="35"/>
      <c r="AJ62" s="35"/>
      <c r="AK62" s="35"/>
      <c r="AL62" s="37"/>
      <c r="AM62" s="38"/>
      <c r="AN62" s="35"/>
      <c r="AO62" s="35"/>
      <c r="AP62" s="35"/>
      <c r="AQ62" s="35"/>
      <c r="AR62" s="35"/>
      <c r="AS62" s="35"/>
      <c r="AT62" s="35"/>
      <c r="AU62" s="35"/>
      <c r="AV62" s="37"/>
      <c r="AW62" s="38"/>
      <c r="AX62" s="34"/>
      <c r="AY62" s="35"/>
      <c r="AZ62" s="35"/>
      <c r="BA62" s="35"/>
      <c r="BB62" s="56"/>
      <c r="BC62" s="56"/>
      <c r="BD62" s="56"/>
      <c r="BE62" s="98"/>
      <c r="BF62" s="43"/>
      <c r="BG62" s="30"/>
      <c r="BH62" s="34"/>
      <c r="BI62" s="35"/>
      <c r="BJ62" s="35"/>
      <c r="BK62" s="35"/>
      <c r="BL62" s="35"/>
      <c r="BM62" s="35"/>
      <c r="BN62" s="35"/>
      <c r="BO62" s="56"/>
      <c r="BP62" s="34"/>
      <c r="BQ62" s="43"/>
      <c r="BR62" s="30"/>
      <c r="BS62" s="34"/>
      <c r="BT62" s="56"/>
      <c r="BU62" s="56"/>
      <c r="BV62" s="56"/>
      <c r="BW62" s="56"/>
      <c r="BX62" s="56"/>
      <c r="BY62" s="56"/>
      <c r="BZ62" s="56"/>
      <c r="CA62" s="56"/>
      <c r="CB62" s="43">
        <v>108</v>
      </c>
      <c r="CC62" s="30">
        <v>108</v>
      </c>
      <c r="CD62" s="35"/>
      <c r="CE62" s="35"/>
      <c r="CF62" s="35"/>
      <c r="CG62" s="35"/>
      <c r="CH62" s="35"/>
      <c r="CI62" s="35"/>
      <c r="CJ62" s="56"/>
      <c r="CK62" s="208"/>
    </row>
    <row r="63" spans="1:158" ht="90">
      <c r="A63" s="112" t="s">
        <v>106</v>
      </c>
      <c r="B63" s="112" t="s">
        <v>115</v>
      </c>
      <c r="C63" s="43">
        <v>571</v>
      </c>
      <c r="D63" s="30">
        <f>SUM(D64:D68)</f>
        <v>559</v>
      </c>
      <c r="E63" s="7">
        <f>SUM(E64:E68)</f>
        <v>408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82"/>
      <c r="U63" s="82"/>
      <c r="V63" s="82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8"/>
      <c r="AP63" s="38"/>
      <c r="AQ63" s="38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43"/>
      <c r="BG63" s="30"/>
      <c r="BH63" s="30"/>
      <c r="BI63" s="30"/>
      <c r="BJ63" s="30"/>
      <c r="BK63" s="30"/>
      <c r="BL63" s="30"/>
      <c r="BM63" s="30"/>
      <c r="BN63" s="30"/>
      <c r="BO63" s="30"/>
      <c r="BP63" s="123"/>
      <c r="BQ63" s="43">
        <f>BQ64+BQ65+BQ66+BQ67+BQ68</f>
        <v>307</v>
      </c>
      <c r="BR63" s="30">
        <f>BR64+BR65+BR66+BR67+BR68</f>
        <v>307</v>
      </c>
      <c r="BS63" s="30">
        <f t="shared" ref="BS63:BZ63" si="143">BS64+BS65+BS66+BS67+BS68</f>
        <v>117</v>
      </c>
      <c r="BT63" s="30">
        <f t="shared" si="143"/>
        <v>12</v>
      </c>
      <c r="BU63" s="30">
        <f t="shared" si="143"/>
        <v>8</v>
      </c>
      <c r="BV63" s="30"/>
      <c r="BW63" s="30">
        <f t="shared" si="143"/>
        <v>0</v>
      </c>
      <c r="BX63" s="30">
        <f t="shared" si="143"/>
        <v>0</v>
      </c>
      <c r="BY63" s="30">
        <f t="shared" si="143"/>
        <v>14</v>
      </c>
      <c r="BZ63" s="30">
        <f t="shared" si="143"/>
        <v>0</v>
      </c>
      <c r="CA63" s="30"/>
      <c r="CB63" s="43">
        <v>430</v>
      </c>
      <c r="CC63" s="30">
        <f>CC64+CC65+CC66+CC67+CC68</f>
        <v>252</v>
      </c>
      <c r="CD63" s="30">
        <f t="shared" ref="CD63:CI63" si="144">CD64+CD65+CD66+CD67+CD68</f>
        <v>0</v>
      </c>
      <c r="CE63" s="30">
        <f t="shared" si="144"/>
        <v>0</v>
      </c>
      <c r="CF63" s="30">
        <f t="shared" si="144"/>
        <v>0</v>
      </c>
      <c r="CG63" s="30">
        <f t="shared" si="144"/>
        <v>0</v>
      </c>
      <c r="CH63" s="30">
        <f t="shared" si="144"/>
        <v>0</v>
      </c>
      <c r="CI63" s="30">
        <f t="shared" si="144"/>
        <v>0</v>
      </c>
      <c r="CJ63" s="30">
        <v>12</v>
      </c>
      <c r="CK63" s="93" t="s">
        <v>159</v>
      </c>
    </row>
    <row r="64" spans="1:158" ht="69.75">
      <c r="A64" s="77" t="s">
        <v>107</v>
      </c>
      <c r="B64" s="77" t="s">
        <v>108</v>
      </c>
      <c r="C64" s="78">
        <f>F64+Q64+AB64+AL64+AV64+BF64+BQ64+CB64</f>
        <v>115</v>
      </c>
      <c r="D64" s="30">
        <v>115</v>
      </c>
      <c r="E64" s="79">
        <v>72</v>
      </c>
      <c r="F64" s="37"/>
      <c r="G64" s="38"/>
      <c r="H64" s="35"/>
      <c r="I64" s="35"/>
      <c r="J64" s="35"/>
      <c r="K64" s="35"/>
      <c r="L64" s="35"/>
      <c r="M64" s="35"/>
      <c r="N64" s="35"/>
      <c r="O64" s="35"/>
      <c r="P64" s="35"/>
      <c r="Q64" s="37"/>
      <c r="R64" s="38"/>
      <c r="S64" s="35"/>
      <c r="T64" s="35"/>
      <c r="U64" s="31"/>
      <c r="V64" s="31"/>
      <c r="W64" s="35"/>
      <c r="X64" s="35"/>
      <c r="Y64" s="35"/>
      <c r="Z64" s="35"/>
      <c r="AA64" s="35"/>
      <c r="AB64" s="37"/>
      <c r="AC64" s="38"/>
      <c r="AD64" s="35"/>
      <c r="AE64" s="35"/>
      <c r="AF64" s="35"/>
      <c r="AG64" s="35"/>
      <c r="AH64" s="35"/>
      <c r="AI64" s="35"/>
      <c r="AJ64" s="35"/>
      <c r="AK64" s="35"/>
      <c r="AL64" s="37"/>
      <c r="AM64" s="38"/>
      <c r="AN64" s="35"/>
      <c r="AO64" s="35"/>
      <c r="AP64" s="35"/>
      <c r="AQ64" s="35"/>
      <c r="AR64" s="35"/>
      <c r="AS64" s="35"/>
      <c r="AT64" s="35"/>
      <c r="AU64" s="35"/>
      <c r="AV64" s="43"/>
      <c r="AW64" s="30"/>
      <c r="AX64" s="31"/>
      <c r="AY64" s="35"/>
      <c r="AZ64" s="35"/>
      <c r="BA64" s="35"/>
      <c r="BB64" s="35"/>
      <c r="BC64" s="35"/>
      <c r="BD64" s="35"/>
      <c r="BE64" s="34"/>
      <c r="BF64" s="43"/>
      <c r="BG64" s="91"/>
      <c r="BH64" s="31"/>
      <c r="BI64" s="35"/>
      <c r="BJ64" s="35"/>
      <c r="BK64" s="35"/>
      <c r="BL64" s="35"/>
      <c r="BM64" s="35"/>
      <c r="BN64" s="35"/>
      <c r="BO64" s="35"/>
      <c r="BP64" s="35"/>
      <c r="BQ64" s="43">
        <f>BR64+BZ64</f>
        <v>115</v>
      </c>
      <c r="BR64" s="30">
        <f>SUM(BS64:BY64)</f>
        <v>115</v>
      </c>
      <c r="BS64" s="97">
        <v>29</v>
      </c>
      <c r="BT64" s="97">
        <v>0</v>
      </c>
      <c r="BU64" s="97">
        <f>CD64+CO64+CZ64+DJ64+DT64+ED64+EO64+EZ64</f>
        <v>0</v>
      </c>
      <c r="BV64" s="97">
        <v>80</v>
      </c>
      <c r="BW64" s="97"/>
      <c r="BX64" s="97"/>
      <c r="BY64" s="35">
        <v>6</v>
      </c>
      <c r="BZ64" s="35"/>
      <c r="CA64" s="7" t="s">
        <v>34</v>
      </c>
      <c r="CB64" s="90"/>
      <c r="CC64" s="91"/>
      <c r="CD64" s="35"/>
      <c r="CE64" s="35"/>
      <c r="CF64" s="35"/>
      <c r="CG64" s="35"/>
      <c r="CH64" s="35"/>
      <c r="CI64" s="35"/>
      <c r="CJ64" s="35"/>
      <c r="CK64" s="34"/>
    </row>
    <row r="65" spans="1:122" ht="69.75">
      <c r="A65" s="128" t="s">
        <v>109</v>
      </c>
      <c r="B65" s="77" t="s">
        <v>110</v>
      </c>
      <c r="C65" s="78">
        <f>F65+Q65+AB65+AL65+AV65+BF65+BQ65+CB65</f>
        <v>78</v>
      </c>
      <c r="D65" s="30">
        <f>G65+R65+AC65+AM65+AW65+BG65+BR65+CC65</f>
        <v>78</v>
      </c>
      <c r="E65" s="79">
        <v>20</v>
      </c>
      <c r="F65" s="37"/>
      <c r="G65" s="38"/>
      <c r="H65" s="35"/>
      <c r="I65" s="35"/>
      <c r="J65" s="35"/>
      <c r="K65" s="35"/>
      <c r="L65" s="35"/>
      <c r="M65" s="35"/>
      <c r="N65" s="35"/>
      <c r="O65" s="35"/>
      <c r="P65" s="35"/>
      <c r="Q65" s="37"/>
      <c r="R65" s="38"/>
      <c r="S65" s="35"/>
      <c r="T65" s="35"/>
      <c r="U65" s="31"/>
      <c r="V65" s="31"/>
      <c r="W65" s="35"/>
      <c r="X65" s="35"/>
      <c r="Y65" s="35"/>
      <c r="Z65" s="35"/>
      <c r="AA65" s="35"/>
      <c r="AB65" s="37"/>
      <c r="AC65" s="38"/>
      <c r="AD65" s="35"/>
      <c r="AE65" s="35"/>
      <c r="AF65" s="35"/>
      <c r="AG65" s="35"/>
      <c r="AH65" s="35"/>
      <c r="AI65" s="35"/>
      <c r="AJ65" s="35"/>
      <c r="AK65" s="35"/>
      <c r="AL65" s="37"/>
      <c r="AM65" s="38"/>
      <c r="AN65" s="35"/>
      <c r="AO65" s="35"/>
      <c r="AP65" s="35"/>
      <c r="AQ65" s="35"/>
      <c r="AR65" s="35"/>
      <c r="AS65" s="35"/>
      <c r="AT65" s="35"/>
      <c r="AU65" s="35"/>
      <c r="AV65" s="43"/>
      <c r="AW65" s="30"/>
      <c r="AX65" s="31"/>
      <c r="AY65" s="35"/>
      <c r="AZ65" s="35"/>
      <c r="BA65" s="35"/>
      <c r="BB65" s="35"/>
      <c r="BC65" s="35"/>
      <c r="BD65" s="35"/>
      <c r="BE65" s="34"/>
      <c r="BF65" s="43"/>
      <c r="BG65" s="30"/>
      <c r="BH65" s="97"/>
      <c r="BI65" s="97"/>
      <c r="BJ65" s="97"/>
      <c r="BK65" s="97"/>
      <c r="BL65" s="97"/>
      <c r="BM65" s="97"/>
      <c r="BN65" s="35"/>
      <c r="BO65" s="35"/>
      <c r="BP65" s="35"/>
      <c r="BQ65" s="43">
        <f>BR65+BZ65</f>
        <v>78</v>
      </c>
      <c r="BR65" s="30">
        <f>SUM(BS65:BY65)</f>
        <v>78</v>
      </c>
      <c r="BS65" s="97">
        <v>44</v>
      </c>
      <c r="BT65" s="97">
        <v>6</v>
      </c>
      <c r="BU65" s="97">
        <v>4</v>
      </c>
      <c r="BV65" s="97">
        <v>20</v>
      </c>
      <c r="BW65" s="97"/>
      <c r="BX65" s="97"/>
      <c r="BY65" s="35">
        <v>4</v>
      </c>
      <c r="BZ65" s="35"/>
      <c r="CA65" s="7" t="s">
        <v>34</v>
      </c>
      <c r="CB65" s="43"/>
      <c r="CC65" s="91"/>
      <c r="CD65" s="97"/>
      <c r="CE65" s="97"/>
      <c r="CF65" s="97"/>
      <c r="CG65" s="97"/>
      <c r="CH65" s="97"/>
      <c r="CI65" s="97"/>
      <c r="CJ65" s="35"/>
      <c r="CK65" s="35"/>
    </row>
    <row r="66" spans="1:122" ht="69.75">
      <c r="A66" s="77" t="s">
        <v>111</v>
      </c>
      <c r="B66" s="77" t="s">
        <v>112</v>
      </c>
      <c r="C66" s="78">
        <v>78</v>
      </c>
      <c r="D66" s="30">
        <v>78</v>
      </c>
      <c r="E66" s="79">
        <v>28</v>
      </c>
      <c r="F66" s="37"/>
      <c r="G66" s="38"/>
      <c r="H66" s="35"/>
      <c r="I66" s="35"/>
      <c r="J66" s="35"/>
      <c r="K66" s="35"/>
      <c r="L66" s="35"/>
      <c r="M66" s="35"/>
      <c r="N66" s="35"/>
      <c r="O66" s="35"/>
      <c r="P66" s="35"/>
      <c r="Q66" s="37"/>
      <c r="R66" s="38"/>
      <c r="S66" s="35"/>
      <c r="T66" s="35"/>
      <c r="U66" s="31"/>
      <c r="V66" s="31"/>
      <c r="W66" s="35"/>
      <c r="X66" s="35"/>
      <c r="Y66" s="35"/>
      <c r="Z66" s="35"/>
      <c r="AA66" s="35"/>
      <c r="AB66" s="37"/>
      <c r="AC66" s="38"/>
      <c r="AD66" s="35"/>
      <c r="AE66" s="35"/>
      <c r="AF66" s="35"/>
      <c r="AG66" s="35"/>
      <c r="AH66" s="35"/>
      <c r="AI66" s="35"/>
      <c r="AJ66" s="35"/>
      <c r="AK66" s="35"/>
      <c r="AL66" s="37"/>
      <c r="AM66" s="38"/>
      <c r="AN66" s="35"/>
      <c r="AO66" s="35"/>
      <c r="AP66" s="35"/>
      <c r="AQ66" s="35"/>
      <c r="AR66" s="35"/>
      <c r="AS66" s="35"/>
      <c r="AT66" s="35"/>
      <c r="AU66" s="35"/>
      <c r="AV66" s="37"/>
      <c r="AW66" s="38"/>
      <c r="AX66" s="34"/>
      <c r="AY66" s="35"/>
      <c r="AZ66" s="35"/>
      <c r="BA66" s="35"/>
      <c r="BB66" s="35"/>
      <c r="BC66" s="35"/>
      <c r="BD66" s="35"/>
      <c r="BE66" s="35"/>
      <c r="BF66" s="43"/>
      <c r="BG66" s="30"/>
      <c r="BH66" s="97"/>
      <c r="BI66" s="97"/>
      <c r="BJ66" s="97"/>
      <c r="BK66" s="97"/>
      <c r="BL66" s="97"/>
      <c r="BM66" s="97"/>
      <c r="BN66" s="35"/>
      <c r="BO66" s="35"/>
      <c r="BP66" s="35"/>
      <c r="BQ66" s="43">
        <f>BR66+BZ66</f>
        <v>78</v>
      </c>
      <c r="BR66" s="30">
        <f>SUM(BS66:BY66)</f>
        <v>78</v>
      </c>
      <c r="BS66" s="97">
        <v>44</v>
      </c>
      <c r="BT66" s="97">
        <v>6</v>
      </c>
      <c r="BU66" s="97">
        <v>4</v>
      </c>
      <c r="BV66" s="97">
        <v>20</v>
      </c>
      <c r="BW66" s="97"/>
      <c r="BX66" s="97"/>
      <c r="BY66" s="97">
        <v>4</v>
      </c>
      <c r="BZ66" s="35"/>
      <c r="CA66" s="7" t="s">
        <v>34</v>
      </c>
      <c r="CB66" s="43"/>
      <c r="CC66" s="30"/>
      <c r="CD66" s="31"/>
      <c r="CE66" s="35"/>
      <c r="CF66" s="35"/>
      <c r="CG66" s="35"/>
      <c r="CH66" s="35"/>
      <c r="CI66" s="35"/>
      <c r="CJ66" s="56"/>
      <c r="CK66" s="56"/>
    </row>
    <row r="67" spans="1:122">
      <c r="A67" s="77" t="s">
        <v>113</v>
      </c>
      <c r="B67" s="77" t="s">
        <v>37</v>
      </c>
      <c r="C67" s="78">
        <f>F67+Q67+AB67+AL67+AV67+BF67+BQ67+CB67</f>
        <v>108</v>
      </c>
      <c r="D67" s="30">
        <f>G67+R67+AC67+AM67+AW67+BG67+BR67+CC67</f>
        <v>108</v>
      </c>
      <c r="E67" s="79">
        <v>108</v>
      </c>
      <c r="F67" s="37"/>
      <c r="G67" s="124"/>
      <c r="H67" s="125"/>
      <c r="I67" s="125"/>
      <c r="J67" s="125"/>
      <c r="K67" s="125"/>
      <c r="L67" s="125"/>
      <c r="M67" s="125"/>
      <c r="N67" s="125"/>
      <c r="O67" s="125"/>
      <c r="P67" s="125"/>
      <c r="Q67" s="126"/>
      <c r="R67" s="124"/>
      <c r="S67" s="125"/>
      <c r="T67" s="35"/>
      <c r="U67" s="31"/>
      <c r="V67" s="31"/>
      <c r="W67" s="35"/>
      <c r="X67" s="35"/>
      <c r="Y67" s="35"/>
      <c r="Z67" s="35"/>
      <c r="AA67" s="35"/>
      <c r="AB67" s="37"/>
      <c r="AC67" s="38"/>
      <c r="AD67" s="35"/>
      <c r="AE67" s="35"/>
      <c r="AF67" s="35"/>
      <c r="AG67" s="35"/>
      <c r="AH67" s="35"/>
      <c r="AI67" s="35"/>
      <c r="AJ67" s="35"/>
      <c r="AK67" s="35"/>
      <c r="AL67" s="37"/>
      <c r="AM67" s="38"/>
      <c r="AN67" s="35"/>
      <c r="AO67" s="35"/>
      <c r="AP67" s="35"/>
      <c r="AQ67" s="35"/>
      <c r="AR67" s="35"/>
      <c r="AS67" s="35"/>
      <c r="AT67" s="35"/>
      <c r="AU67" s="35"/>
      <c r="AV67" s="37"/>
      <c r="AW67" s="38"/>
      <c r="AX67" s="35"/>
      <c r="AY67" s="35"/>
      <c r="AZ67" s="35"/>
      <c r="BA67" s="35"/>
      <c r="BB67" s="35"/>
      <c r="BC67" s="35"/>
      <c r="BD67" s="35"/>
      <c r="BE67" s="35"/>
      <c r="BF67" s="43"/>
      <c r="BG67" s="30"/>
      <c r="BH67" s="34"/>
      <c r="BI67" s="35"/>
      <c r="BJ67" s="35"/>
      <c r="BK67" s="35"/>
      <c r="BL67" s="35"/>
      <c r="BM67" s="35"/>
      <c r="BN67" s="35"/>
      <c r="BO67" s="56"/>
      <c r="BP67" s="34"/>
      <c r="BQ67" s="37">
        <v>36</v>
      </c>
      <c r="BR67" s="38">
        <v>36</v>
      </c>
      <c r="BS67" s="35"/>
      <c r="BT67" s="35"/>
      <c r="BU67" s="35"/>
      <c r="BV67" s="35"/>
      <c r="BW67" s="35"/>
      <c r="BX67" s="35"/>
      <c r="BY67" s="35"/>
      <c r="BZ67" s="35"/>
      <c r="CA67" s="35"/>
      <c r="CB67" s="43">
        <v>72</v>
      </c>
      <c r="CC67" s="30">
        <v>72</v>
      </c>
      <c r="CD67" s="35"/>
      <c r="CE67" s="35"/>
      <c r="CF67" s="35"/>
      <c r="CG67" s="35"/>
      <c r="CH67" s="35"/>
      <c r="CI67" s="35"/>
      <c r="CJ67" s="56"/>
      <c r="CK67" s="207" t="s">
        <v>34</v>
      </c>
    </row>
    <row r="68" spans="1:122">
      <c r="A68" s="77" t="s">
        <v>114</v>
      </c>
      <c r="B68" s="77" t="s">
        <v>38</v>
      </c>
      <c r="C68" s="78">
        <f>F68+Q68+AB68+AL68+AV68+BF68+BQ68+CB68</f>
        <v>180</v>
      </c>
      <c r="D68" s="30">
        <f>G68+R68+AC68+AM68+AW68+BG68+BR68+CC68</f>
        <v>180</v>
      </c>
      <c r="E68" s="79">
        <v>180</v>
      </c>
      <c r="F68" s="37"/>
      <c r="G68" s="124"/>
      <c r="H68" s="125"/>
      <c r="I68" s="125"/>
      <c r="J68" s="125"/>
      <c r="K68" s="125"/>
      <c r="L68" s="125"/>
      <c r="M68" s="125"/>
      <c r="N68" s="125"/>
      <c r="O68" s="125"/>
      <c r="P68" s="125"/>
      <c r="Q68" s="126"/>
      <c r="R68" s="124"/>
      <c r="S68" s="125"/>
      <c r="T68" s="35"/>
      <c r="U68" s="31"/>
      <c r="V68" s="31"/>
      <c r="W68" s="35"/>
      <c r="X68" s="35"/>
      <c r="Y68" s="35"/>
      <c r="Z68" s="35"/>
      <c r="AA68" s="35"/>
      <c r="AB68" s="37"/>
      <c r="AC68" s="38"/>
      <c r="AD68" s="35"/>
      <c r="AE68" s="35"/>
      <c r="AF68" s="35"/>
      <c r="AG68" s="35"/>
      <c r="AH68" s="35"/>
      <c r="AI68" s="35"/>
      <c r="AJ68" s="35"/>
      <c r="AK68" s="35"/>
      <c r="AL68" s="37"/>
      <c r="AM68" s="38"/>
      <c r="AN68" s="35"/>
      <c r="AO68" s="35"/>
      <c r="AP68" s="35"/>
      <c r="AQ68" s="35"/>
      <c r="AR68" s="129"/>
      <c r="AS68" s="129"/>
      <c r="AT68" s="35"/>
      <c r="AU68" s="35"/>
      <c r="AV68" s="37"/>
      <c r="AW68" s="38"/>
      <c r="AX68" s="35"/>
      <c r="AY68" s="35"/>
      <c r="AZ68" s="35"/>
      <c r="BA68" s="35"/>
      <c r="BB68" s="35"/>
      <c r="BC68" s="35"/>
      <c r="BD68" s="35"/>
      <c r="BE68" s="35"/>
      <c r="BF68" s="43"/>
      <c r="BG68" s="30"/>
      <c r="BH68" s="34"/>
      <c r="BI68" s="35"/>
      <c r="BJ68" s="35"/>
      <c r="BK68" s="35"/>
      <c r="BL68" s="35"/>
      <c r="BM68" s="35"/>
      <c r="BN68" s="35"/>
      <c r="BO68" s="56"/>
      <c r="BP68" s="34"/>
      <c r="BQ68" s="37"/>
      <c r="BR68" s="38"/>
      <c r="BS68" s="35"/>
      <c r="BT68" s="35"/>
      <c r="BU68" s="35"/>
      <c r="BV68" s="35"/>
      <c r="BW68" s="35"/>
      <c r="BX68" s="35"/>
      <c r="BY68" s="35"/>
      <c r="BZ68" s="35"/>
      <c r="CA68" s="35"/>
      <c r="CB68" s="43">
        <f t="shared" ref="CB68" si="145">CC68+CJ68</f>
        <v>180</v>
      </c>
      <c r="CC68" s="30">
        <v>180</v>
      </c>
      <c r="CD68" s="35"/>
      <c r="CE68" s="35"/>
      <c r="CF68" s="35"/>
      <c r="CG68" s="35"/>
      <c r="CH68" s="35"/>
      <c r="CI68" s="35"/>
      <c r="CJ68" s="56"/>
      <c r="CK68" s="208"/>
    </row>
    <row r="69" spans="1:122" ht="67.5">
      <c r="A69" s="112" t="s">
        <v>116</v>
      </c>
      <c r="B69" s="112" t="s">
        <v>117</v>
      </c>
      <c r="C69" s="43">
        <v>296</v>
      </c>
      <c r="D69" s="30">
        <f t="shared" ref="D69" si="146">SUM(D70:D72)</f>
        <v>284</v>
      </c>
      <c r="E69" s="7">
        <f>SUM(E70:E72)</f>
        <v>262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82"/>
      <c r="U69" s="82"/>
      <c r="V69" s="8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43">
        <f t="shared" ref="BF69:BN69" si="147">BF70+BF71+BF72</f>
        <v>284</v>
      </c>
      <c r="BG69" s="30">
        <f t="shared" si="147"/>
        <v>284</v>
      </c>
      <c r="BH69" s="30">
        <f t="shared" si="147"/>
        <v>32</v>
      </c>
      <c r="BI69" s="30">
        <f t="shared" si="147"/>
        <v>0</v>
      </c>
      <c r="BJ69" s="30">
        <f t="shared" si="147"/>
        <v>0</v>
      </c>
      <c r="BK69" s="30">
        <f t="shared" si="147"/>
        <v>0</v>
      </c>
      <c r="BL69" s="30">
        <f t="shared" si="147"/>
        <v>0</v>
      </c>
      <c r="BM69" s="30">
        <f t="shared" si="147"/>
        <v>0</v>
      </c>
      <c r="BN69" s="30">
        <f t="shared" si="147"/>
        <v>0</v>
      </c>
      <c r="BO69" s="30">
        <v>12</v>
      </c>
      <c r="BP69" s="93" t="s">
        <v>161</v>
      </c>
      <c r="BQ69" s="43"/>
      <c r="BR69" s="30"/>
      <c r="BS69" s="30"/>
      <c r="BT69" s="30"/>
      <c r="BU69" s="30"/>
      <c r="BV69" s="30"/>
      <c r="BW69" s="30"/>
      <c r="BX69" s="30"/>
      <c r="BY69" s="30"/>
      <c r="BZ69" s="30"/>
      <c r="CA69" s="130"/>
      <c r="CB69" s="123"/>
      <c r="CC69" s="123"/>
      <c r="CD69" s="38"/>
      <c r="CE69" s="38"/>
      <c r="CF69" s="38"/>
      <c r="CG69" s="38"/>
      <c r="CH69" s="38"/>
      <c r="CI69" s="38"/>
      <c r="CJ69" s="38"/>
      <c r="CK69" s="30"/>
    </row>
    <row r="70" spans="1:122" ht="46.5">
      <c r="A70" s="77" t="s">
        <v>118</v>
      </c>
      <c r="B70" s="77" t="s">
        <v>119</v>
      </c>
      <c r="C70" s="78">
        <v>32</v>
      </c>
      <c r="D70" s="30">
        <v>32</v>
      </c>
      <c r="E70" s="79">
        <v>10</v>
      </c>
      <c r="F70" s="37"/>
      <c r="G70" s="124"/>
      <c r="H70" s="125"/>
      <c r="I70" s="125"/>
      <c r="J70" s="125"/>
      <c r="K70" s="125"/>
      <c r="L70" s="125"/>
      <c r="M70" s="125"/>
      <c r="N70" s="125"/>
      <c r="O70" s="125"/>
      <c r="P70" s="125"/>
      <c r="Q70" s="126"/>
      <c r="R70" s="124"/>
      <c r="S70" s="125"/>
      <c r="T70" s="31"/>
      <c r="U70" s="31"/>
      <c r="V70" s="31"/>
      <c r="W70" s="35"/>
      <c r="X70" s="35"/>
      <c r="Y70" s="35"/>
      <c r="Z70" s="35"/>
      <c r="AA70" s="35"/>
      <c r="AB70" s="37"/>
      <c r="AC70" s="38"/>
      <c r="AD70" s="35"/>
      <c r="AE70" s="35"/>
      <c r="AF70" s="35"/>
      <c r="AG70" s="35"/>
      <c r="AH70" s="35"/>
      <c r="AI70" s="35"/>
      <c r="AJ70" s="35"/>
      <c r="AK70" s="35"/>
      <c r="AL70" s="37"/>
      <c r="AM70" s="38"/>
      <c r="AN70" s="35"/>
      <c r="AO70" s="35"/>
      <c r="AP70" s="35"/>
      <c r="AQ70" s="35"/>
      <c r="AR70" s="129"/>
      <c r="AS70" s="129"/>
      <c r="AT70" s="35"/>
      <c r="AU70" s="35"/>
      <c r="AV70" s="37"/>
      <c r="AW70" s="38"/>
      <c r="AX70" s="35"/>
      <c r="AY70" s="35"/>
      <c r="AZ70" s="35"/>
      <c r="BA70" s="35"/>
      <c r="BB70" s="35"/>
      <c r="BC70" s="35"/>
      <c r="BD70" s="35"/>
      <c r="BE70" s="35"/>
      <c r="BF70" s="43">
        <f>BG70+BO70</f>
        <v>32</v>
      </c>
      <c r="BG70" s="30">
        <v>32</v>
      </c>
      <c r="BH70" s="31">
        <v>32</v>
      </c>
      <c r="BI70" s="35"/>
      <c r="BJ70" s="35"/>
      <c r="BK70" s="35"/>
      <c r="BL70" s="35"/>
      <c r="BM70" s="35"/>
      <c r="BN70" s="35"/>
      <c r="BO70" s="56"/>
      <c r="BP70" s="7" t="s">
        <v>34</v>
      </c>
      <c r="BQ70" s="43"/>
      <c r="BR70" s="30"/>
      <c r="BS70" s="31"/>
      <c r="BT70" s="35"/>
      <c r="BU70" s="35"/>
      <c r="BV70" s="35"/>
      <c r="BW70" s="35"/>
      <c r="BX70" s="35"/>
      <c r="BY70" s="35"/>
      <c r="BZ70" s="35"/>
      <c r="CA70" s="34"/>
      <c r="CB70" s="37"/>
      <c r="CC70" s="38"/>
      <c r="CD70" s="35"/>
      <c r="CE70" s="35"/>
      <c r="CF70" s="35"/>
      <c r="CG70" s="35"/>
      <c r="CH70" s="35"/>
      <c r="CI70" s="35"/>
      <c r="CJ70" s="56"/>
      <c r="CK70" s="34"/>
    </row>
    <row r="71" spans="1:122">
      <c r="A71" s="77" t="s">
        <v>120</v>
      </c>
      <c r="B71" s="77" t="s">
        <v>37</v>
      </c>
      <c r="C71" s="78">
        <f t="shared" ref="C71:D73" si="148">F71+Q71+AB71+AL71+AV71+BF71+BQ71+CB71</f>
        <v>72</v>
      </c>
      <c r="D71" s="30">
        <f t="shared" si="148"/>
        <v>72</v>
      </c>
      <c r="E71" s="79">
        <v>72</v>
      </c>
      <c r="F71" s="37"/>
      <c r="G71" s="124"/>
      <c r="H71" s="125"/>
      <c r="I71" s="125"/>
      <c r="J71" s="125"/>
      <c r="K71" s="125"/>
      <c r="L71" s="125"/>
      <c r="M71" s="125"/>
      <c r="N71" s="125"/>
      <c r="O71" s="125"/>
      <c r="P71" s="125"/>
      <c r="Q71" s="126"/>
      <c r="R71" s="124"/>
      <c r="S71" s="125"/>
      <c r="T71" s="31"/>
      <c r="U71" s="31"/>
      <c r="V71" s="31"/>
      <c r="W71" s="35"/>
      <c r="X71" s="35"/>
      <c r="Y71" s="35"/>
      <c r="Z71" s="35"/>
      <c r="AA71" s="35"/>
      <c r="AB71" s="37"/>
      <c r="AC71" s="38"/>
      <c r="AD71" s="35"/>
      <c r="AE71" s="35"/>
      <c r="AF71" s="35"/>
      <c r="AG71" s="35"/>
      <c r="AH71" s="35"/>
      <c r="AI71" s="35"/>
      <c r="AJ71" s="35"/>
      <c r="AK71" s="35"/>
      <c r="AL71" s="37"/>
      <c r="AM71" s="38"/>
      <c r="AN71" s="35"/>
      <c r="AO71" s="35"/>
      <c r="AP71" s="35"/>
      <c r="AQ71" s="35"/>
      <c r="AR71" s="129"/>
      <c r="AS71" s="129"/>
      <c r="AT71" s="35"/>
      <c r="AU71" s="35"/>
      <c r="AV71" s="37"/>
      <c r="AW71" s="38"/>
      <c r="AX71" s="35"/>
      <c r="AY71" s="35"/>
      <c r="AZ71" s="35"/>
      <c r="BA71" s="35"/>
      <c r="BB71" s="35"/>
      <c r="BC71" s="35"/>
      <c r="BD71" s="35"/>
      <c r="BE71" s="35"/>
      <c r="BF71" s="43">
        <f>BG71+BO71</f>
        <v>72</v>
      </c>
      <c r="BG71" s="30">
        <v>72</v>
      </c>
      <c r="BH71" s="35"/>
      <c r="BI71" s="35"/>
      <c r="BJ71" s="35"/>
      <c r="BK71" s="35"/>
      <c r="BL71" s="35"/>
      <c r="BM71" s="35"/>
      <c r="BN71" s="35"/>
      <c r="BO71" s="56"/>
      <c r="BP71" s="55"/>
      <c r="BQ71" s="43"/>
      <c r="BR71" s="30"/>
      <c r="BS71" s="34"/>
      <c r="BT71" s="35"/>
      <c r="BU71" s="35"/>
      <c r="BV71" s="35"/>
      <c r="BW71" s="35"/>
      <c r="BX71" s="35"/>
      <c r="BY71" s="35"/>
      <c r="BZ71" s="35"/>
      <c r="CA71" s="35"/>
      <c r="CB71" s="37"/>
      <c r="CC71" s="38"/>
      <c r="CD71" s="35"/>
      <c r="CE71" s="35"/>
      <c r="CF71" s="35"/>
      <c r="CG71" s="35"/>
      <c r="CH71" s="35"/>
      <c r="CI71" s="35"/>
      <c r="CJ71" s="56"/>
      <c r="CK71" s="34"/>
    </row>
    <row r="72" spans="1:122">
      <c r="A72" s="77" t="s">
        <v>121</v>
      </c>
      <c r="B72" s="77" t="s">
        <v>38</v>
      </c>
      <c r="C72" s="78">
        <f t="shared" si="148"/>
        <v>180</v>
      </c>
      <c r="D72" s="30">
        <f t="shared" si="148"/>
        <v>180</v>
      </c>
      <c r="E72" s="79">
        <v>180</v>
      </c>
      <c r="F72" s="37"/>
      <c r="G72" s="124"/>
      <c r="H72" s="125"/>
      <c r="I72" s="125"/>
      <c r="J72" s="125"/>
      <c r="K72" s="125"/>
      <c r="L72" s="125"/>
      <c r="M72" s="125"/>
      <c r="N72" s="125"/>
      <c r="O72" s="125"/>
      <c r="P72" s="125"/>
      <c r="Q72" s="126"/>
      <c r="R72" s="124"/>
      <c r="S72" s="125"/>
      <c r="T72" s="31"/>
      <c r="U72" s="31"/>
      <c r="V72" s="31"/>
      <c r="W72" s="35"/>
      <c r="X72" s="35"/>
      <c r="Y72" s="35"/>
      <c r="Z72" s="35"/>
      <c r="AA72" s="35"/>
      <c r="AB72" s="37"/>
      <c r="AC72" s="38"/>
      <c r="AD72" s="35"/>
      <c r="AE72" s="35"/>
      <c r="AF72" s="35"/>
      <c r="AG72" s="35"/>
      <c r="AH72" s="35"/>
      <c r="AI72" s="35"/>
      <c r="AJ72" s="35"/>
      <c r="AK72" s="35"/>
      <c r="AL72" s="37"/>
      <c r="AM72" s="38"/>
      <c r="AN72" s="35"/>
      <c r="AO72" s="35"/>
      <c r="AP72" s="35"/>
      <c r="AQ72" s="35"/>
      <c r="AR72" s="129"/>
      <c r="AS72" s="129"/>
      <c r="AT72" s="35"/>
      <c r="AU72" s="35"/>
      <c r="AV72" s="37"/>
      <c r="AW72" s="38"/>
      <c r="AX72" s="35"/>
      <c r="AY72" s="35"/>
      <c r="AZ72" s="35"/>
      <c r="BA72" s="35"/>
      <c r="BB72" s="35"/>
      <c r="BC72" s="35"/>
      <c r="BD72" s="35"/>
      <c r="BE72" s="35"/>
      <c r="BF72" s="43">
        <f t="shared" ref="BF72" si="149">BG72+BO72</f>
        <v>180</v>
      </c>
      <c r="BG72" s="30">
        <v>180</v>
      </c>
      <c r="BH72" s="35"/>
      <c r="BI72" s="35"/>
      <c r="BJ72" s="35"/>
      <c r="BK72" s="35"/>
      <c r="BL72" s="35"/>
      <c r="BM72" s="35"/>
      <c r="BN72" s="35"/>
      <c r="BO72" s="56"/>
      <c r="BP72" s="55"/>
      <c r="BQ72" s="43"/>
      <c r="BR72" s="30"/>
      <c r="BS72" s="34"/>
      <c r="BT72" s="35"/>
      <c r="BU72" s="35"/>
      <c r="BV72" s="35"/>
      <c r="BW72" s="35"/>
      <c r="BX72" s="35"/>
      <c r="BY72" s="35"/>
      <c r="BZ72" s="35"/>
      <c r="CA72" s="35"/>
      <c r="CB72" s="37"/>
      <c r="CC72" s="38"/>
      <c r="CD72" s="35"/>
      <c r="CE72" s="35"/>
      <c r="CF72" s="35"/>
      <c r="CG72" s="35"/>
      <c r="CH72" s="35"/>
      <c r="CI72" s="35"/>
      <c r="CJ72" s="56"/>
      <c r="CK72" s="34"/>
    </row>
    <row r="73" spans="1:122">
      <c r="A73" s="77" t="s">
        <v>122</v>
      </c>
      <c r="B73" s="77" t="s">
        <v>123</v>
      </c>
      <c r="C73" s="78">
        <f t="shared" si="148"/>
        <v>144</v>
      </c>
      <c r="D73" s="30">
        <f t="shared" si="148"/>
        <v>144</v>
      </c>
      <c r="E73" s="79">
        <v>144</v>
      </c>
      <c r="F73" s="37"/>
      <c r="G73" s="124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4"/>
      <c r="S73" s="125"/>
      <c r="T73" s="31"/>
      <c r="U73" s="31"/>
      <c r="V73" s="31"/>
      <c r="W73" s="35"/>
      <c r="X73" s="35"/>
      <c r="Y73" s="35"/>
      <c r="Z73" s="35"/>
      <c r="AA73" s="35"/>
      <c r="AB73" s="37"/>
      <c r="AC73" s="38"/>
      <c r="AD73" s="35"/>
      <c r="AE73" s="35"/>
      <c r="AF73" s="35"/>
      <c r="AG73" s="35"/>
      <c r="AH73" s="35"/>
      <c r="AI73" s="35"/>
      <c r="AJ73" s="35"/>
      <c r="AK73" s="35"/>
      <c r="AL73" s="37"/>
      <c r="AM73" s="38"/>
      <c r="AN73" s="35"/>
      <c r="AO73" s="35"/>
      <c r="AP73" s="35"/>
      <c r="AQ73" s="35"/>
      <c r="AR73" s="129"/>
      <c r="AS73" s="129"/>
      <c r="AT73" s="35"/>
      <c r="AU73" s="35"/>
      <c r="AV73" s="37"/>
      <c r="AW73" s="38"/>
      <c r="AX73" s="35"/>
      <c r="AY73" s="35"/>
      <c r="AZ73" s="35"/>
      <c r="BA73" s="35"/>
      <c r="BB73" s="35"/>
      <c r="BC73" s="35"/>
      <c r="BD73" s="35"/>
      <c r="BE73" s="35"/>
      <c r="BF73" s="37"/>
      <c r="BG73" s="38"/>
      <c r="BH73" s="35"/>
      <c r="BI73" s="35"/>
      <c r="BJ73" s="35"/>
      <c r="BK73" s="35"/>
      <c r="BL73" s="35"/>
      <c r="BM73" s="35"/>
      <c r="BN73" s="35"/>
      <c r="BO73" s="55"/>
      <c r="BP73" s="55"/>
      <c r="BQ73" s="43"/>
      <c r="BR73" s="30"/>
      <c r="BS73" s="35"/>
      <c r="BT73" s="35"/>
      <c r="BU73" s="35"/>
      <c r="BV73" s="35"/>
      <c r="BW73" s="35"/>
      <c r="BX73" s="35"/>
      <c r="BY73" s="35"/>
      <c r="BZ73" s="35"/>
      <c r="CA73" s="35"/>
      <c r="CB73" s="43">
        <f t="shared" ref="CB73" si="150">CC73+CJ73</f>
        <v>144</v>
      </c>
      <c r="CC73" s="30">
        <v>144</v>
      </c>
      <c r="CD73" s="34"/>
      <c r="CE73" s="35"/>
      <c r="CF73" s="35"/>
      <c r="CG73" s="35"/>
      <c r="CH73" s="35"/>
      <c r="CI73" s="35"/>
      <c r="CJ73" s="56"/>
      <c r="CK73" s="7" t="s">
        <v>34</v>
      </c>
    </row>
    <row r="74" spans="1:122">
      <c r="A74" s="215" t="s">
        <v>133</v>
      </c>
      <c r="B74" s="217" t="s">
        <v>29</v>
      </c>
      <c r="C74" s="219"/>
      <c r="D74" s="30">
        <v>252</v>
      </c>
      <c r="E74" s="103"/>
      <c r="F74" s="37"/>
      <c r="G74" s="30"/>
      <c r="H74" s="125"/>
      <c r="I74" s="125"/>
      <c r="J74" s="125"/>
      <c r="K74" s="125"/>
      <c r="L74" s="125"/>
      <c r="M74" s="125"/>
      <c r="N74" s="125"/>
      <c r="O74" s="125"/>
      <c r="P74" s="125"/>
      <c r="Q74" s="126"/>
      <c r="R74" s="30"/>
      <c r="S74" s="34"/>
      <c r="T74" s="125"/>
      <c r="U74" s="125"/>
      <c r="V74" s="125"/>
      <c r="W74" s="35"/>
      <c r="X74" s="35"/>
      <c r="Y74" s="35"/>
      <c r="Z74" s="30">
        <v>72</v>
      </c>
      <c r="AA74" s="35"/>
      <c r="AB74" s="37"/>
      <c r="AC74" s="30"/>
      <c r="AD74" s="34"/>
      <c r="AE74" s="35"/>
      <c r="AF74" s="35"/>
      <c r="AG74" s="35"/>
      <c r="AH74" s="35"/>
      <c r="AI74" s="35"/>
      <c r="AJ74" s="34">
        <v>36</v>
      </c>
      <c r="AK74" s="35"/>
      <c r="AL74" s="37"/>
      <c r="AM74" s="30"/>
      <c r="AN74" s="34"/>
      <c r="AO74" s="35"/>
      <c r="AP74" s="35"/>
      <c r="AQ74" s="35"/>
      <c r="AR74" s="129"/>
      <c r="AS74" s="129"/>
      <c r="AT74" s="30">
        <v>36</v>
      </c>
      <c r="AU74" s="35"/>
      <c r="AV74" s="37"/>
      <c r="AW74" s="30"/>
      <c r="AX74" s="31"/>
      <c r="AY74" s="35"/>
      <c r="AZ74" s="35"/>
      <c r="BA74" s="35"/>
      <c r="BB74" s="35"/>
      <c r="BC74" s="35"/>
      <c r="BD74" s="30">
        <v>36</v>
      </c>
      <c r="BE74" s="35"/>
      <c r="BF74" s="37"/>
      <c r="BG74" s="30"/>
      <c r="BH74" s="31"/>
      <c r="BI74" s="35"/>
      <c r="BJ74" s="35"/>
      <c r="BK74" s="35"/>
      <c r="BL74" s="35"/>
      <c r="BM74" s="35"/>
      <c r="BN74" s="35"/>
      <c r="BO74" s="30">
        <v>36</v>
      </c>
      <c r="BP74" s="55"/>
      <c r="BQ74" s="43"/>
      <c r="BR74" s="30"/>
      <c r="BS74" s="31"/>
      <c r="BT74" s="35"/>
      <c r="BU74" s="35"/>
      <c r="BV74" s="35"/>
      <c r="BW74" s="35"/>
      <c r="BX74" s="35"/>
      <c r="BY74" s="35"/>
      <c r="BZ74" s="35"/>
      <c r="CA74" s="35"/>
      <c r="CB74" s="37"/>
      <c r="CC74" s="30"/>
      <c r="CD74" s="34"/>
      <c r="CE74" s="56"/>
      <c r="CF74" s="56"/>
      <c r="CG74" s="56"/>
      <c r="CH74" s="56"/>
      <c r="CI74" s="56"/>
      <c r="CJ74" s="30">
        <v>36</v>
      </c>
      <c r="CK74" s="55"/>
    </row>
    <row r="75" spans="1:122">
      <c r="A75" s="216"/>
      <c r="B75" s="218"/>
      <c r="C75" s="220"/>
      <c r="D75" s="30" t="s">
        <v>132</v>
      </c>
      <c r="E75" s="103"/>
      <c r="F75" s="37"/>
      <c r="G75" s="30"/>
      <c r="H75" s="125"/>
      <c r="I75" s="125"/>
      <c r="J75" s="125"/>
      <c r="K75" s="125"/>
      <c r="L75" s="125"/>
      <c r="M75" s="125"/>
      <c r="N75" s="125"/>
      <c r="O75" s="125"/>
      <c r="P75" s="125"/>
      <c r="Q75" s="126"/>
      <c r="R75" s="30"/>
      <c r="S75" s="34"/>
      <c r="T75" s="125"/>
      <c r="U75" s="125"/>
      <c r="V75" s="125"/>
      <c r="W75" s="35"/>
      <c r="X75" s="35"/>
      <c r="Y75" s="35"/>
      <c r="Z75" s="30" t="s">
        <v>53</v>
      </c>
      <c r="AA75" s="35"/>
      <c r="AB75" s="37"/>
      <c r="AC75" s="30"/>
      <c r="AD75" s="34"/>
      <c r="AE75" s="35"/>
      <c r="AF75" s="35"/>
      <c r="AG75" s="35"/>
      <c r="AH75" s="35"/>
      <c r="AI75" s="35"/>
      <c r="AJ75" s="34" t="s">
        <v>51</v>
      </c>
      <c r="AK75" s="35"/>
      <c r="AL75" s="37"/>
      <c r="AM75" s="30"/>
      <c r="AN75" s="34"/>
      <c r="AO75" s="35"/>
      <c r="AP75" s="35"/>
      <c r="AQ75" s="35"/>
      <c r="AR75" s="129"/>
      <c r="AS75" s="129"/>
      <c r="AT75" s="30" t="s">
        <v>51</v>
      </c>
      <c r="AU75" s="35"/>
      <c r="AV75" s="37"/>
      <c r="AW75" s="30"/>
      <c r="AX75" s="34"/>
      <c r="AY75" s="35"/>
      <c r="AZ75" s="35"/>
      <c r="BA75" s="35"/>
      <c r="BB75" s="35"/>
      <c r="BC75" s="35"/>
      <c r="BD75" s="30" t="s">
        <v>162</v>
      </c>
      <c r="BE75" s="35"/>
      <c r="BF75" s="37"/>
      <c r="BG75" s="30"/>
      <c r="BH75" s="34"/>
      <c r="BI75" s="35"/>
      <c r="BJ75" s="35"/>
      <c r="BK75" s="35"/>
      <c r="BL75" s="35"/>
      <c r="BM75" s="35"/>
      <c r="BN75" s="35"/>
      <c r="BO75" s="30" t="s">
        <v>162</v>
      </c>
      <c r="BP75" s="55"/>
      <c r="BQ75" s="43"/>
      <c r="BR75" s="30"/>
      <c r="BS75" s="34"/>
      <c r="BT75" s="35"/>
      <c r="BU75" s="35"/>
      <c r="BV75" s="35"/>
      <c r="BW75" s="35"/>
      <c r="BX75" s="35"/>
      <c r="BY75" s="35"/>
      <c r="BZ75" s="35"/>
      <c r="CA75" s="35"/>
      <c r="CB75" s="37"/>
      <c r="CC75" s="30"/>
      <c r="CD75" s="34"/>
      <c r="CE75" s="56"/>
      <c r="CF75" s="56"/>
      <c r="CG75" s="56"/>
      <c r="CH75" s="56"/>
      <c r="CI75" s="56"/>
      <c r="CJ75" s="30" t="s">
        <v>162</v>
      </c>
      <c r="CK75" s="55"/>
    </row>
    <row r="76" spans="1:122" ht="45">
      <c r="A76" s="55" t="s">
        <v>134</v>
      </c>
      <c r="B76" s="131" t="s">
        <v>20</v>
      </c>
      <c r="C76" s="43">
        <v>216</v>
      </c>
      <c r="D76" s="30" t="s">
        <v>52</v>
      </c>
      <c r="E76" s="103"/>
      <c r="F76" s="43"/>
      <c r="G76" s="89"/>
      <c r="H76" s="132"/>
      <c r="I76" s="132"/>
      <c r="J76" s="132"/>
      <c r="K76" s="132"/>
      <c r="L76" s="132"/>
      <c r="M76" s="132"/>
      <c r="N76" s="132"/>
      <c r="O76" s="132"/>
      <c r="P76" s="132"/>
      <c r="Q76" s="133"/>
      <c r="R76" s="134"/>
      <c r="S76" s="34"/>
      <c r="T76" s="132"/>
      <c r="U76" s="132"/>
      <c r="V76" s="132"/>
      <c r="W76" s="86"/>
      <c r="X76" s="86"/>
      <c r="Y76" s="86"/>
      <c r="Z76" s="86"/>
      <c r="AA76" s="86"/>
      <c r="AB76" s="135"/>
      <c r="AC76" s="136"/>
      <c r="AD76" s="34"/>
      <c r="AE76" s="86"/>
      <c r="AF76" s="86"/>
      <c r="AG76" s="86"/>
      <c r="AH76" s="86"/>
      <c r="AI76" s="86"/>
      <c r="AJ76" s="86"/>
      <c r="AK76" s="86"/>
      <c r="AL76" s="135"/>
      <c r="AM76" s="136"/>
      <c r="AN76" s="34"/>
      <c r="AO76" s="35"/>
      <c r="AP76" s="35"/>
      <c r="AQ76" s="35"/>
      <c r="AR76" s="86"/>
      <c r="AS76" s="86"/>
      <c r="AT76" s="86"/>
      <c r="AU76" s="86"/>
      <c r="AV76" s="135"/>
      <c r="AW76" s="136"/>
      <c r="AX76" s="34"/>
      <c r="AY76" s="35"/>
      <c r="AZ76" s="35"/>
      <c r="BA76" s="35"/>
      <c r="BB76" s="86"/>
      <c r="BC76" s="86"/>
      <c r="BD76" s="86"/>
      <c r="BE76" s="86"/>
      <c r="BF76" s="135"/>
      <c r="BG76" s="136"/>
      <c r="BH76" s="34"/>
      <c r="BI76" s="86"/>
      <c r="BJ76" s="86"/>
      <c r="BK76" s="86"/>
      <c r="BL76" s="86"/>
      <c r="BM76" s="86"/>
      <c r="BN76" s="86"/>
      <c r="BO76" s="86"/>
      <c r="BP76" s="137"/>
      <c r="BQ76" s="135"/>
      <c r="BR76" s="136"/>
      <c r="BS76" s="34"/>
      <c r="BT76" s="86"/>
      <c r="BU76" s="86"/>
      <c r="BV76" s="86"/>
      <c r="BW76" s="86"/>
      <c r="BX76" s="86"/>
      <c r="BY76" s="86"/>
      <c r="BZ76" s="86"/>
      <c r="CA76" s="86"/>
      <c r="CB76" s="135"/>
      <c r="CC76" s="138"/>
      <c r="CD76" s="34"/>
      <c r="CE76" s="86"/>
      <c r="CF76" s="86"/>
      <c r="CG76" s="86"/>
      <c r="CH76" s="86"/>
      <c r="CI76" s="86"/>
      <c r="CJ76" s="36"/>
      <c r="CK76" s="56"/>
    </row>
    <row r="77" spans="1:122" s="10" customFormat="1">
      <c r="A77" s="129"/>
      <c r="B77" s="139" t="s">
        <v>21</v>
      </c>
      <c r="C77" s="140">
        <f>C9+C26+C31+C35+C51+C73</f>
        <v>5724</v>
      </c>
      <c r="D77" s="140">
        <f>D9+D26+D31+D35+D51+D73</f>
        <v>5472</v>
      </c>
      <c r="E77" s="140">
        <f>E9+E26+E31+E35+E52+E73</f>
        <v>2249</v>
      </c>
      <c r="F77" s="141">
        <f>G77+O77</f>
        <v>612</v>
      </c>
      <c r="G77" s="8">
        <f>G9+G26+G31+G35+G51+G73</f>
        <v>612</v>
      </c>
      <c r="H77" s="89">
        <f t="shared" ref="H77:O77" si="151">H9+H26+H31+H35+H51</f>
        <v>412</v>
      </c>
      <c r="I77" s="89">
        <f t="shared" si="151"/>
        <v>0</v>
      </c>
      <c r="J77" s="89">
        <f t="shared" si="151"/>
        <v>0</v>
      </c>
      <c r="K77" s="89">
        <f t="shared" si="151"/>
        <v>182</v>
      </c>
      <c r="L77" s="89">
        <f t="shared" si="151"/>
        <v>0</v>
      </c>
      <c r="M77" s="89">
        <f t="shared" si="151"/>
        <v>18</v>
      </c>
      <c r="N77" s="89">
        <f t="shared" si="151"/>
        <v>0</v>
      </c>
      <c r="O77" s="89">
        <f t="shared" si="151"/>
        <v>0</v>
      </c>
      <c r="P77" s="89"/>
      <c r="Q77" s="95">
        <f>R77+Z77</f>
        <v>864</v>
      </c>
      <c r="R77" s="8">
        <f>R9+R26+R31+R35+R51+R73</f>
        <v>792</v>
      </c>
      <c r="S77" s="89">
        <f t="shared" ref="S77:Z77" si="152">S9+S26+S31+S35+S51</f>
        <v>536</v>
      </c>
      <c r="T77" s="89">
        <f t="shared" si="152"/>
        <v>0</v>
      </c>
      <c r="U77" s="89">
        <f t="shared" si="152"/>
        <v>0</v>
      </c>
      <c r="V77" s="89">
        <f t="shared" si="152"/>
        <v>238</v>
      </c>
      <c r="W77" s="89">
        <f t="shared" si="152"/>
        <v>0</v>
      </c>
      <c r="X77" s="89">
        <f t="shared" si="152"/>
        <v>18</v>
      </c>
      <c r="Y77" s="89">
        <f t="shared" si="152"/>
        <v>0</v>
      </c>
      <c r="Z77" s="89">
        <f t="shared" si="152"/>
        <v>72</v>
      </c>
      <c r="AA77" s="89"/>
      <c r="AB77" s="29">
        <f t="shared" ref="AB77" si="153">AC77+AJ77</f>
        <v>614</v>
      </c>
      <c r="AC77" s="8">
        <f>AC9+AC26+AC31+AC35+AC51+AC73</f>
        <v>578</v>
      </c>
      <c r="AD77" s="89">
        <f t="shared" ref="AD77:AJ77" si="154">AD9+AD26+AD31+AD35+AD51</f>
        <v>248</v>
      </c>
      <c r="AE77" s="89">
        <f t="shared" si="154"/>
        <v>32</v>
      </c>
      <c r="AF77" s="89">
        <f t="shared" si="154"/>
        <v>2</v>
      </c>
      <c r="AG77" s="89">
        <f t="shared" si="154"/>
        <v>262</v>
      </c>
      <c r="AH77" s="89">
        <f t="shared" si="154"/>
        <v>4</v>
      </c>
      <c r="AI77" s="89">
        <f t="shared" si="154"/>
        <v>30</v>
      </c>
      <c r="AJ77" s="89">
        <f t="shared" si="154"/>
        <v>36</v>
      </c>
      <c r="AK77" s="89"/>
      <c r="AL77" s="29">
        <f t="shared" ref="AL77" si="155">AM77+AT77</f>
        <v>864</v>
      </c>
      <c r="AM77" s="8">
        <f>AM9+AM26+AM31+AM35+AM51+AM73</f>
        <v>828</v>
      </c>
      <c r="AN77" s="89">
        <f t="shared" ref="AN77:AT77" si="156">AN9+AN26+AN31+AN35+AN51</f>
        <v>336</v>
      </c>
      <c r="AO77" s="89">
        <f t="shared" si="156"/>
        <v>46</v>
      </c>
      <c r="AP77" s="89">
        <f t="shared" si="156"/>
        <v>0</v>
      </c>
      <c r="AQ77" s="89">
        <f t="shared" si="156"/>
        <v>394</v>
      </c>
      <c r="AR77" s="89">
        <f t="shared" si="156"/>
        <v>4</v>
      </c>
      <c r="AS77" s="89">
        <f t="shared" si="156"/>
        <v>44</v>
      </c>
      <c r="AT77" s="89">
        <f t="shared" si="156"/>
        <v>36</v>
      </c>
      <c r="AU77" s="89"/>
      <c r="AV77" s="43">
        <f t="shared" ref="AV77" si="157">AW77+BD77</f>
        <v>612</v>
      </c>
      <c r="AW77" s="8">
        <f>AW9+AW26+AW31+AW35+AW51+AW73</f>
        <v>576</v>
      </c>
      <c r="AX77" s="89">
        <f t="shared" ref="AX77:BD77" si="158">AX9+AX26+AX31+AX35+AX51</f>
        <v>292</v>
      </c>
      <c r="AY77" s="89">
        <f t="shared" si="158"/>
        <v>58</v>
      </c>
      <c r="AZ77" s="89">
        <f t="shared" si="158"/>
        <v>8</v>
      </c>
      <c r="BA77" s="89">
        <f t="shared" si="158"/>
        <v>184</v>
      </c>
      <c r="BB77" s="89">
        <f t="shared" si="158"/>
        <v>2</v>
      </c>
      <c r="BC77" s="89">
        <f t="shared" si="158"/>
        <v>32</v>
      </c>
      <c r="BD77" s="89">
        <f t="shared" si="158"/>
        <v>36</v>
      </c>
      <c r="BE77" s="89"/>
      <c r="BF77" s="43">
        <f>BG77+BO77</f>
        <v>898</v>
      </c>
      <c r="BG77" s="8">
        <f>BG9+BG26+BG31+BG35+BG51+BG73</f>
        <v>862</v>
      </c>
      <c r="BH77" s="89">
        <f t="shared" ref="BH77:BO77" si="159">BH9+BH26+BH31+BH35+BH51</f>
        <v>236</v>
      </c>
      <c r="BI77" s="89">
        <f t="shared" si="159"/>
        <v>24</v>
      </c>
      <c r="BJ77" s="89">
        <f t="shared" si="159"/>
        <v>16</v>
      </c>
      <c r="BK77" s="89">
        <f t="shared" si="159"/>
        <v>230</v>
      </c>
      <c r="BL77" s="89">
        <f t="shared" si="159"/>
        <v>20</v>
      </c>
      <c r="BM77" s="89">
        <f t="shared" si="159"/>
        <v>14</v>
      </c>
      <c r="BN77" s="89">
        <f t="shared" si="159"/>
        <v>34</v>
      </c>
      <c r="BO77" s="89">
        <f t="shared" si="159"/>
        <v>36</v>
      </c>
      <c r="BP77" s="89"/>
      <c r="BQ77" s="43">
        <f>SUM(BR77,BZ77)</f>
        <v>648</v>
      </c>
      <c r="BR77" s="8">
        <f>BR9+BR26+BR31+BR35+BR51+BR73</f>
        <v>612</v>
      </c>
      <c r="BS77" s="89">
        <f>BS9+BS26+BS31+BS35+BS51</f>
        <v>145</v>
      </c>
      <c r="BT77" s="89">
        <f>BT9+BT26+BT31+BT35+BT51</f>
        <v>22</v>
      </c>
      <c r="BU77" s="89">
        <f>BU9+BU26+BU31+BU35+BU51</f>
        <v>12</v>
      </c>
      <c r="BV77" s="89"/>
      <c r="BW77" s="89">
        <f>BW9+BW26+BW31+BW35+BW51</f>
        <v>131</v>
      </c>
      <c r="BX77" s="89">
        <f>BX9+BX26+BX31+BX35+BX51</f>
        <v>10</v>
      </c>
      <c r="BY77" s="89">
        <f>BY9+BY26+BY31+BY35+BY51</f>
        <v>20</v>
      </c>
      <c r="BZ77" s="89">
        <v>36</v>
      </c>
      <c r="CA77" s="89"/>
      <c r="CB77" s="95">
        <v>612</v>
      </c>
      <c r="CC77" s="8">
        <f>CC9+CC26+CC31+CC35+CC51+CC73</f>
        <v>612</v>
      </c>
      <c r="CD77" s="89">
        <f t="shared" ref="CD77:CJ77" si="160">CD9+CD26+CD31+CD35+CD51</f>
        <v>0</v>
      </c>
      <c r="CE77" s="89">
        <f t="shared" si="160"/>
        <v>0</v>
      </c>
      <c r="CF77" s="89">
        <f t="shared" si="160"/>
        <v>0</v>
      </c>
      <c r="CG77" s="89">
        <f t="shared" si="160"/>
        <v>0</v>
      </c>
      <c r="CH77" s="89">
        <f t="shared" si="160"/>
        <v>0</v>
      </c>
      <c r="CI77" s="89">
        <f t="shared" si="160"/>
        <v>0</v>
      </c>
      <c r="CJ77" s="89">
        <f t="shared" si="160"/>
        <v>36</v>
      </c>
      <c r="CK77" s="8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</row>
    <row r="78" spans="1:122" s="10" customFormat="1">
      <c r="A78" s="129"/>
      <c r="B78" s="139" t="s">
        <v>54</v>
      </c>
      <c r="C78" s="142">
        <f>C9+C26+C31+C35+C51+C73+C76</f>
        <v>5940</v>
      </c>
      <c r="D78" s="143"/>
      <c r="E78" s="221"/>
      <c r="F78" s="236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</row>
    <row r="79" spans="1:122" s="101" customFormat="1">
      <c r="A79" s="129"/>
      <c r="B79" s="144" t="s">
        <v>47</v>
      </c>
      <c r="C79" s="145"/>
      <c r="D79" s="53">
        <f>D9+D26+D31+D35+SUM(D54:D55,D59:D60,D64:D66,D70)</f>
        <v>4428</v>
      </c>
      <c r="E79" s="222"/>
      <c r="F79" s="239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1"/>
    </row>
    <row r="80" spans="1:122" s="101" customFormat="1" ht="20.25" customHeight="1">
      <c r="A80" s="129"/>
      <c r="B80" s="146" t="s">
        <v>130</v>
      </c>
      <c r="C80" s="145"/>
      <c r="D80" s="53">
        <f>D56+D57+D61+D62+D67+D68+D71+D72</f>
        <v>900</v>
      </c>
      <c r="E80" s="222"/>
      <c r="F80" s="239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1"/>
    </row>
    <row r="81" spans="1:122" s="101" customFormat="1" ht="20.25" customHeight="1">
      <c r="A81" s="129"/>
      <c r="B81" s="147" t="s">
        <v>131</v>
      </c>
      <c r="C81" s="145"/>
      <c r="D81" s="53">
        <f>D73</f>
        <v>144</v>
      </c>
      <c r="E81" s="223"/>
      <c r="F81" s="242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4"/>
    </row>
    <row r="82" spans="1:122" ht="26.25" customHeight="1">
      <c r="A82" s="224" t="s">
        <v>188</v>
      </c>
      <c r="B82" s="225"/>
      <c r="C82" s="230" t="s">
        <v>31</v>
      </c>
      <c r="D82" s="231"/>
      <c r="E82" s="231"/>
      <c r="F82" s="148"/>
      <c r="G82" s="30">
        <v>10</v>
      </c>
      <c r="H82" s="145"/>
      <c r="I82" s="145"/>
      <c r="J82" s="145"/>
      <c r="K82" s="145"/>
      <c r="L82" s="145"/>
      <c r="M82" s="145"/>
      <c r="N82" s="145"/>
      <c r="O82" s="145"/>
      <c r="P82" s="31"/>
      <c r="Q82" s="81"/>
      <c r="R82" s="30">
        <v>11</v>
      </c>
      <c r="S82" s="145"/>
      <c r="T82" s="145"/>
      <c r="U82" s="145"/>
      <c r="V82" s="145"/>
      <c r="W82" s="145"/>
      <c r="X82" s="145"/>
      <c r="Y82" s="145"/>
      <c r="Z82" s="145"/>
      <c r="AA82" s="36"/>
      <c r="AB82" s="37"/>
      <c r="AC82" s="30">
        <v>9</v>
      </c>
      <c r="AD82" s="145"/>
      <c r="AE82" s="145"/>
      <c r="AF82" s="145"/>
      <c r="AG82" s="145"/>
      <c r="AH82" s="145"/>
      <c r="AI82" s="145"/>
      <c r="AJ82" s="145"/>
      <c r="AK82" s="36"/>
      <c r="AL82" s="37"/>
      <c r="AM82" s="30">
        <v>11</v>
      </c>
      <c r="AN82" s="145"/>
      <c r="AO82" s="145"/>
      <c r="AP82" s="145"/>
      <c r="AQ82" s="145"/>
      <c r="AR82" s="145"/>
      <c r="AS82" s="145"/>
      <c r="AT82" s="145"/>
      <c r="AU82" s="45"/>
      <c r="AV82" s="43"/>
      <c r="AW82" s="30">
        <v>9</v>
      </c>
      <c r="AX82" s="145"/>
      <c r="AY82" s="145"/>
      <c r="AZ82" s="145"/>
      <c r="BA82" s="145"/>
      <c r="BB82" s="145"/>
      <c r="BC82" s="145"/>
      <c r="BD82" s="145"/>
      <c r="BE82" s="149"/>
      <c r="BF82" s="150"/>
      <c r="BG82" s="30">
        <v>9</v>
      </c>
      <c r="BH82" s="34"/>
      <c r="BI82" s="145"/>
      <c r="BJ82" s="145"/>
      <c r="BK82" s="145"/>
      <c r="BL82" s="145"/>
      <c r="BM82" s="145"/>
      <c r="BN82" s="145"/>
      <c r="BO82" s="145"/>
      <c r="BP82" s="69"/>
      <c r="BQ82" s="58"/>
      <c r="BR82" s="30">
        <v>8</v>
      </c>
      <c r="BS82" s="34"/>
      <c r="BT82" s="145"/>
      <c r="BU82" s="145"/>
      <c r="BV82" s="145"/>
      <c r="BW82" s="145"/>
      <c r="BX82" s="145"/>
      <c r="BY82" s="145"/>
      <c r="BZ82" s="145"/>
      <c r="CA82" s="149"/>
      <c r="CB82" s="150"/>
      <c r="CC82" s="30"/>
      <c r="CD82" s="145"/>
      <c r="CE82" s="145"/>
      <c r="CF82" s="145"/>
      <c r="CG82" s="145"/>
      <c r="CH82" s="145"/>
      <c r="CI82" s="145"/>
      <c r="CJ82" s="145"/>
      <c r="CK82" s="6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</row>
    <row r="83" spans="1:122">
      <c r="A83" s="226"/>
      <c r="B83" s="227"/>
      <c r="C83" s="232" t="s">
        <v>32</v>
      </c>
      <c r="D83" s="233"/>
      <c r="E83" s="233"/>
      <c r="F83" s="151"/>
      <c r="G83" s="30"/>
      <c r="H83" s="34"/>
      <c r="I83" s="34"/>
      <c r="J83" s="34"/>
      <c r="K83" s="34"/>
      <c r="L83" s="34"/>
      <c r="M83" s="34"/>
      <c r="N83" s="34"/>
      <c r="O83" s="34"/>
      <c r="P83" s="31"/>
      <c r="Q83" s="81"/>
      <c r="R83" s="30"/>
      <c r="S83" s="34"/>
      <c r="T83" s="34"/>
      <c r="U83" s="34"/>
      <c r="V83" s="34"/>
      <c r="W83" s="34"/>
      <c r="X83" s="34"/>
      <c r="Y83" s="34"/>
      <c r="Z83" s="34"/>
      <c r="AA83" s="36"/>
      <c r="AB83" s="37"/>
      <c r="AC83" s="30"/>
      <c r="AD83" s="34"/>
      <c r="AE83" s="34"/>
      <c r="AF83" s="34"/>
      <c r="AG83" s="34"/>
      <c r="AH83" s="34"/>
      <c r="AI83" s="34"/>
      <c r="AJ83" s="34"/>
      <c r="AK83" s="152"/>
      <c r="AL83" s="151"/>
      <c r="AM83" s="30"/>
      <c r="AN83" s="34"/>
      <c r="AO83" s="34"/>
      <c r="AP83" s="34"/>
      <c r="AQ83" s="34"/>
      <c r="AR83" s="34"/>
      <c r="AS83" s="34"/>
      <c r="AT83" s="34"/>
      <c r="AU83" s="2"/>
      <c r="AV83" s="153"/>
      <c r="AW83" s="30"/>
      <c r="AX83" s="34"/>
      <c r="AY83" s="34"/>
      <c r="AZ83" s="34"/>
      <c r="BA83" s="34"/>
      <c r="BB83" s="34"/>
      <c r="BC83" s="34"/>
      <c r="BD83" s="34"/>
      <c r="BE83" s="2"/>
      <c r="BF83" s="153"/>
      <c r="BG83" s="30">
        <f>BG56+BG61+BG67+BG71</f>
        <v>108</v>
      </c>
      <c r="BH83" s="34"/>
      <c r="BI83" s="34"/>
      <c r="BJ83" s="34"/>
      <c r="BK83" s="34"/>
      <c r="BL83" s="34"/>
      <c r="BM83" s="34"/>
      <c r="BN83" s="34"/>
      <c r="BO83" s="34"/>
      <c r="BP83" s="69"/>
      <c r="BQ83" s="58"/>
      <c r="BR83" s="30">
        <f>BR56+BR61+BR67+BR71</f>
        <v>144</v>
      </c>
      <c r="BS83" s="34"/>
      <c r="BT83" s="34"/>
      <c r="BU83" s="34"/>
      <c r="BV83" s="34"/>
      <c r="BW83" s="34"/>
      <c r="BX83" s="34"/>
      <c r="BY83" s="34"/>
      <c r="BZ83" s="34"/>
      <c r="CA83" s="2"/>
      <c r="CB83" s="153"/>
      <c r="CC83" s="30">
        <f>CC56+CC61+CC67+CC71</f>
        <v>72</v>
      </c>
      <c r="CD83" s="34"/>
      <c r="CE83" s="34"/>
      <c r="CF83" s="34"/>
      <c r="CG83" s="34"/>
      <c r="CH83" s="34"/>
      <c r="CI83" s="34"/>
      <c r="CJ83" s="34"/>
      <c r="CK83" s="69"/>
    </row>
    <row r="84" spans="1:122">
      <c r="A84" s="226"/>
      <c r="B84" s="227"/>
      <c r="C84" s="234"/>
      <c r="D84" s="235"/>
      <c r="E84" s="235"/>
      <c r="F84" s="151"/>
      <c r="G84" s="30"/>
      <c r="H84" s="34"/>
      <c r="I84" s="34"/>
      <c r="J84" s="34"/>
      <c r="K84" s="34"/>
      <c r="L84" s="34"/>
      <c r="M84" s="34"/>
      <c r="N84" s="34"/>
      <c r="O84" s="34"/>
      <c r="P84" s="31"/>
      <c r="Q84" s="81"/>
      <c r="R84" s="30"/>
      <c r="S84" s="34"/>
      <c r="T84" s="34"/>
      <c r="U84" s="34"/>
      <c r="V84" s="34"/>
      <c r="W84" s="34"/>
      <c r="X84" s="34"/>
      <c r="Y84" s="34"/>
      <c r="Z84" s="34"/>
      <c r="AA84" s="36"/>
      <c r="AB84" s="37"/>
      <c r="AC84" s="30"/>
      <c r="AD84" s="34"/>
      <c r="AE84" s="34"/>
      <c r="AF84" s="34"/>
      <c r="AG84" s="34"/>
      <c r="AH84" s="34"/>
      <c r="AI84" s="34"/>
      <c r="AJ84" s="34"/>
      <c r="AK84" s="152"/>
      <c r="AL84" s="151"/>
      <c r="AM84" s="30"/>
      <c r="AN84" s="34"/>
      <c r="AO84" s="34"/>
      <c r="AP84" s="34"/>
      <c r="AQ84" s="34"/>
      <c r="AR84" s="34"/>
      <c r="AS84" s="34"/>
      <c r="AT84" s="34"/>
      <c r="AU84" s="2"/>
      <c r="AV84" s="153"/>
      <c r="AW84" s="30"/>
      <c r="AX84" s="34"/>
      <c r="AY84" s="34"/>
      <c r="AZ84" s="34"/>
      <c r="BA84" s="34"/>
      <c r="BB84" s="34"/>
      <c r="BC84" s="34"/>
      <c r="BD84" s="34"/>
      <c r="BE84" s="2"/>
      <c r="BF84" s="153"/>
      <c r="BG84" s="30" t="s">
        <v>128</v>
      </c>
      <c r="BH84" s="34"/>
      <c r="BI84" s="34"/>
      <c r="BJ84" s="34"/>
      <c r="BK84" s="34"/>
      <c r="BL84" s="34"/>
      <c r="BM84" s="34"/>
      <c r="BN84" s="34"/>
      <c r="BO84" s="34"/>
      <c r="BP84" s="69"/>
      <c r="BQ84" s="58"/>
      <c r="BR84" s="30" t="s">
        <v>127</v>
      </c>
      <c r="BS84" s="34"/>
      <c r="BT84" s="34"/>
      <c r="BU84" s="34"/>
      <c r="BV84" s="34"/>
      <c r="BW84" s="34"/>
      <c r="BX84" s="34"/>
      <c r="BY84" s="34"/>
      <c r="BZ84" s="34"/>
      <c r="CA84" s="2"/>
      <c r="CB84" s="153"/>
      <c r="CC84" s="30" t="s">
        <v>53</v>
      </c>
      <c r="CD84" s="34"/>
      <c r="CE84" s="34"/>
      <c r="CF84" s="34"/>
      <c r="CG84" s="34"/>
      <c r="CH84" s="34"/>
      <c r="CI84" s="34"/>
      <c r="CJ84" s="34"/>
      <c r="CK84" s="69"/>
    </row>
    <row r="85" spans="1:122">
      <c r="A85" s="226"/>
      <c r="B85" s="227"/>
      <c r="C85" s="232" t="s">
        <v>129</v>
      </c>
      <c r="D85" s="233"/>
      <c r="E85" s="233"/>
      <c r="F85" s="151"/>
      <c r="G85" s="30"/>
      <c r="H85" s="34"/>
      <c r="I85" s="34"/>
      <c r="J85" s="34"/>
      <c r="K85" s="34"/>
      <c r="L85" s="34"/>
      <c r="M85" s="34"/>
      <c r="N85" s="34"/>
      <c r="O85" s="34"/>
      <c r="P85" s="31"/>
      <c r="Q85" s="81"/>
      <c r="R85" s="30"/>
      <c r="S85" s="34"/>
      <c r="T85" s="34"/>
      <c r="U85" s="34"/>
      <c r="V85" s="34"/>
      <c r="W85" s="34"/>
      <c r="X85" s="34"/>
      <c r="Y85" s="34"/>
      <c r="Z85" s="34"/>
      <c r="AA85" s="154"/>
      <c r="AB85" s="155"/>
      <c r="AC85" s="30"/>
      <c r="AD85" s="34"/>
      <c r="AE85" s="34"/>
      <c r="AF85" s="34"/>
      <c r="AG85" s="34"/>
      <c r="AH85" s="34"/>
      <c r="AI85" s="34"/>
      <c r="AJ85" s="34"/>
      <c r="AK85" s="154"/>
      <c r="AL85" s="155"/>
      <c r="AM85" s="30"/>
      <c r="AN85" s="34"/>
      <c r="AO85" s="34"/>
      <c r="AP85" s="34"/>
      <c r="AQ85" s="34"/>
      <c r="AR85" s="34"/>
      <c r="AS85" s="34"/>
      <c r="AT85" s="34"/>
      <c r="AU85" s="2"/>
      <c r="AV85" s="153"/>
      <c r="AW85" s="30"/>
      <c r="AX85" s="34"/>
      <c r="AY85" s="34"/>
      <c r="AZ85" s="34"/>
      <c r="BA85" s="34"/>
      <c r="BB85" s="34"/>
      <c r="BC85" s="34"/>
      <c r="BD85" s="34"/>
      <c r="BE85" s="2"/>
      <c r="BF85" s="153"/>
      <c r="BG85" s="30">
        <v>180</v>
      </c>
      <c r="BH85" s="34"/>
      <c r="BI85" s="34"/>
      <c r="BJ85" s="34"/>
      <c r="BK85" s="34"/>
      <c r="BL85" s="34"/>
      <c r="BM85" s="34"/>
      <c r="BN85" s="34"/>
      <c r="BO85" s="34"/>
      <c r="BP85" s="69"/>
      <c r="BQ85" s="58"/>
      <c r="BR85" s="30"/>
      <c r="BS85" s="34"/>
      <c r="BT85" s="34"/>
      <c r="BU85" s="34"/>
      <c r="BV85" s="34"/>
      <c r="BW85" s="34"/>
      <c r="BX85" s="34"/>
      <c r="BY85" s="34"/>
      <c r="BZ85" s="34"/>
      <c r="CA85" s="2"/>
      <c r="CB85" s="153"/>
      <c r="CC85" s="30">
        <f>CC57+CC62+CC68+CC72</f>
        <v>396</v>
      </c>
      <c r="CD85" s="34"/>
      <c r="CE85" s="34"/>
      <c r="CF85" s="34"/>
      <c r="CG85" s="34"/>
      <c r="CH85" s="34"/>
      <c r="CI85" s="34"/>
      <c r="CJ85" s="34"/>
      <c r="CK85" s="69"/>
    </row>
    <row r="86" spans="1:122" ht="48.75" customHeight="1">
      <c r="A86" s="228"/>
      <c r="B86" s="229"/>
      <c r="C86" s="234"/>
      <c r="D86" s="235"/>
      <c r="E86" s="235"/>
      <c r="F86" s="151"/>
      <c r="G86" s="30"/>
      <c r="H86" s="34"/>
      <c r="I86" s="34"/>
      <c r="J86" s="34"/>
      <c r="K86" s="34"/>
      <c r="L86" s="34"/>
      <c r="M86" s="34"/>
      <c r="N86" s="34"/>
      <c r="O86" s="34"/>
      <c r="P86" s="31"/>
      <c r="Q86" s="81"/>
      <c r="R86" s="30"/>
      <c r="S86" s="34"/>
      <c r="T86" s="34"/>
      <c r="U86" s="34"/>
      <c r="V86" s="34"/>
      <c r="W86" s="34"/>
      <c r="X86" s="34"/>
      <c r="Y86" s="34"/>
      <c r="Z86" s="34"/>
      <c r="AA86" s="154"/>
      <c r="AB86" s="155"/>
      <c r="AC86" s="30"/>
      <c r="AD86" s="34"/>
      <c r="AE86" s="34"/>
      <c r="AF86" s="34"/>
      <c r="AG86" s="34"/>
      <c r="AH86" s="34"/>
      <c r="AI86" s="34"/>
      <c r="AJ86" s="34"/>
      <c r="AK86" s="154"/>
      <c r="AL86" s="155"/>
      <c r="AM86" s="30"/>
      <c r="AN86" s="34"/>
      <c r="AO86" s="34"/>
      <c r="AP86" s="34"/>
      <c r="AQ86" s="34"/>
      <c r="AR86" s="34"/>
      <c r="AS86" s="34"/>
      <c r="AT86" s="34"/>
      <c r="AU86" s="2"/>
      <c r="AV86" s="153"/>
      <c r="AW86" s="30"/>
      <c r="AX86" s="34"/>
      <c r="AY86" s="34"/>
      <c r="AZ86" s="34"/>
      <c r="BA86" s="34"/>
      <c r="BB86" s="34"/>
      <c r="BC86" s="34"/>
      <c r="BD86" s="34"/>
      <c r="BE86" s="2"/>
      <c r="BF86" s="153"/>
      <c r="BG86" s="30" t="s">
        <v>163</v>
      </c>
      <c r="BH86" s="34"/>
      <c r="BI86" s="34"/>
      <c r="BJ86" s="34"/>
      <c r="BK86" s="34"/>
      <c r="BL86" s="34"/>
      <c r="BM86" s="34"/>
      <c r="BN86" s="34"/>
      <c r="BO86" s="34"/>
      <c r="BP86" s="69"/>
      <c r="BQ86" s="58"/>
      <c r="BR86" s="30"/>
      <c r="BS86" s="34"/>
      <c r="BT86" s="34"/>
      <c r="BU86" s="34"/>
      <c r="BV86" s="34"/>
      <c r="BW86" s="34"/>
      <c r="BX86" s="34"/>
      <c r="BY86" s="34"/>
      <c r="BZ86" s="34"/>
      <c r="CA86" s="2"/>
      <c r="CB86" s="153"/>
      <c r="CC86" s="30" t="s">
        <v>164</v>
      </c>
      <c r="CD86" s="34"/>
      <c r="CE86" s="34"/>
      <c r="CF86" s="34"/>
      <c r="CG86" s="34"/>
      <c r="CH86" s="34"/>
      <c r="CI86" s="34"/>
      <c r="CJ86" s="34"/>
      <c r="CK86" s="69"/>
    </row>
    <row r="87" spans="1:122" ht="50.25" customHeight="1">
      <c r="A87" s="209" t="s">
        <v>189</v>
      </c>
      <c r="B87" s="210"/>
      <c r="C87" s="253" t="s">
        <v>138</v>
      </c>
      <c r="D87" s="254"/>
      <c r="E87" s="254"/>
      <c r="F87" s="151"/>
      <c r="G87" s="30"/>
      <c r="H87" s="34"/>
      <c r="I87" s="34"/>
      <c r="J87" s="34"/>
      <c r="K87" s="34"/>
      <c r="L87" s="34"/>
      <c r="M87" s="34"/>
      <c r="N87" s="34"/>
      <c r="O87" s="34"/>
      <c r="P87" s="31"/>
      <c r="Q87" s="81"/>
      <c r="R87" s="30"/>
      <c r="S87" s="34"/>
      <c r="T87" s="34"/>
      <c r="U87" s="34"/>
      <c r="V87" s="34"/>
      <c r="W87" s="34"/>
      <c r="X87" s="34"/>
      <c r="Y87" s="34"/>
      <c r="Z87" s="34"/>
      <c r="AA87" s="154"/>
      <c r="AB87" s="155"/>
      <c r="AC87" s="30"/>
      <c r="AD87" s="34"/>
      <c r="AE87" s="34"/>
      <c r="AF87" s="34"/>
      <c r="AG87" s="34"/>
      <c r="AH87" s="34"/>
      <c r="AI87" s="34"/>
      <c r="AJ87" s="34"/>
      <c r="AK87" s="154"/>
      <c r="AL87" s="155"/>
      <c r="AM87" s="30"/>
      <c r="AN87" s="34"/>
      <c r="AO87" s="34"/>
      <c r="AP87" s="34"/>
      <c r="AQ87" s="34"/>
      <c r="AR87" s="34"/>
      <c r="AS87" s="34"/>
      <c r="AT87" s="34"/>
      <c r="AU87" s="2"/>
      <c r="AV87" s="153"/>
      <c r="AW87" s="30"/>
      <c r="AX87" s="34"/>
      <c r="AY87" s="34"/>
      <c r="AZ87" s="34"/>
      <c r="BA87" s="34"/>
      <c r="BB87" s="34"/>
      <c r="BC87" s="34"/>
      <c r="BD87" s="34"/>
      <c r="BE87" s="2"/>
      <c r="BF87" s="153"/>
      <c r="BG87" s="30"/>
      <c r="BH87" s="34"/>
      <c r="BI87" s="34"/>
      <c r="BJ87" s="34"/>
      <c r="BK87" s="34"/>
      <c r="BL87" s="34"/>
      <c r="BM87" s="34"/>
      <c r="BN87" s="34"/>
      <c r="BO87" s="34"/>
      <c r="BP87" s="69"/>
      <c r="BQ87" s="58"/>
      <c r="BR87" s="30"/>
      <c r="BS87" s="34"/>
      <c r="BT87" s="34"/>
      <c r="BU87" s="34"/>
      <c r="BV87" s="34"/>
      <c r="BW87" s="34"/>
      <c r="BX87" s="34"/>
      <c r="BY87" s="34"/>
      <c r="BZ87" s="34"/>
      <c r="CA87" s="2"/>
      <c r="CB87" s="153"/>
      <c r="CC87" s="30">
        <f>CC73</f>
        <v>144</v>
      </c>
      <c r="CD87" s="34"/>
      <c r="CE87" s="34"/>
      <c r="CF87" s="34"/>
      <c r="CG87" s="34"/>
      <c r="CH87" s="34"/>
      <c r="CI87" s="34"/>
      <c r="CJ87" s="34"/>
      <c r="CK87" s="69"/>
    </row>
    <row r="88" spans="1:122">
      <c r="A88" s="211"/>
      <c r="B88" s="212"/>
      <c r="C88" s="255"/>
      <c r="D88" s="256"/>
      <c r="E88" s="256"/>
      <c r="F88" s="151"/>
      <c r="G88" s="30"/>
      <c r="H88" s="34"/>
      <c r="I88" s="34"/>
      <c r="J88" s="34"/>
      <c r="K88" s="34"/>
      <c r="L88" s="34"/>
      <c r="M88" s="34"/>
      <c r="N88" s="34"/>
      <c r="O88" s="34"/>
      <c r="P88" s="31"/>
      <c r="Q88" s="81"/>
      <c r="R88" s="30"/>
      <c r="S88" s="34"/>
      <c r="T88" s="34"/>
      <c r="U88" s="34"/>
      <c r="V88" s="34"/>
      <c r="W88" s="34"/>
      <c r="X88" s="34"/>
      <c r="Y88" s="34"/>
      <c r="Z88" s="34"/>
      <c r="AA88" s="154"/>
      <c r="AB88" s="155"/>
      <c r="AC88" s="30"/>
      <c r="AD88" s="34"/>
      <c r="AE88" s="34"/>
      <c r="AF88" s="34"/>
      <c r="AG88" s="34"/>
      <c r="AH88" s="34"/>
      <c r="AI88" s="34"/>
      <c r="AJ88" s="34"/>
      <c r="AK88" s="154"/>
      <c r="AL88" s="155"/>
      <c r="AM88" s="30"/>
      <c r="AN88" s="34"/>
      <c r="AO88" s="34"/>
      <c r="AP88" s="34"/>
      <c r="AQ88" s="34"/>
      <c r="AR88" s="34"/>
      <c r="AS88" s="34"/>
      <c r="AT88" s="34"/>
      <c r="AU88" s="2"/>
      <c r="AV88" s="153"/>
      <c r="AW88" s="30"/>
      <c r="AX88" s="34"/>
      <c r="AY88" s="34"/>
      <c r="AZ88" s="34"/>
      <c r="BA88" s="34"/>
      <c r="BB88" s="34"/>
      <c r="BC88" s="34"/>
      <c r="BD88" s="34"/>
      <c r="BE88" s="2"/>
      <c r="BF88" s="153"/>
      <c r="BG88" s="30"/>
      <c r="BH88" s="34"/>
      <c r="BI88" s="34"/>
      <c r="BJ88" s="34"/>
      <c r="BK88" s="34"/>
      <c r="BL88" s="34"/>
      <c r="BM88" s="34"/>
      <c r="BN88" s="34"/>
      <c r="BO88" s="34"/>
      <c r="BP88" s="69"/>
      <c r="BQ88" s="58"/>
      <c r="BR88" s="30"/>
      <c r="BS88" s="34"/>
      <c r="BT88" s="34"/>
      <c r="BU88" s="34"/>
      <c r="BV88" s="34"/>
      <c r="BW88" s="34"/>
      <c r="BX88" s="34"/>
      <c r="BY88" s="34"/>
      <c r="BZ88" s="34"/>
      <c r="CA88" s="2"/>
      <c r="CB88" s="153"/>
      <c r="CC88" s="30" t="s">
        <v>127</v>
      </c>
      <c r="CD88" s="34"/>
      <c r="CE88" s="34"/>
      <c r="CF88" s="34"/>
      <c r="CG88" s="34"/>
      <c r="CH88" s="34"/>
      <c r="CI88" s="34"/>
      <c r="CJ88" s="34"/>
      <c r="CK88" s="69"/>
    </row>
    <row r="89" spans="1:122" ht="90">
      <c r="A89" s="211"/>
      <c r="B89" s="212"/>
      <c r="C89" s="205" t="s">
        <v>33</v>
      </c>
      <c r="D89" s="206"/>
      <c r="E89" s="206"/>
      <c r="F89" s="37"/>
      <c r="G89" s="19">
        <v>0</v>
      </c>
      <c r="H89" s="31"/>
      <c r="I89" s="31"/>
      <c r="J89" s="31"/>
      <c r="K89" s="31"/>
      <c r="L89" s="31"/>
      <c r="M89" s="31"/>
      <c r="N89" s="31"/>
      <c r="O89" s="156"/>
      <c r="P89" s="32"/>
      <c r="Q89" s="29"/>
      <c r="R89" s="33">
        <v>2</v>
      </c>
      <c r="S89" s="145"/>
      <c r="T89" s="157"/>
      <c r="U89" s="157"/>
      <c r="V89" s="157"/>
      <c r="W89" s="36"/>
      <c r="X89" s="36"/>
      <c r="Y89" s="36"/>
      <c r="Z89" s="158"/>
      <c r="AA89" s="2"/>
      <c r="AB89" s="153"/>
      <c r="AC89" s="123">
        <v>2</v>
      </c>
      <c r="AD89" s="159"/>
      <c r="AE89" s="36"/>
      <c r="AF89" s="36"/>
      <c r="AG89" s="36"/>
      <c r="AH89" s="36"/>
      <c r="AI89" s="36"/>
      <c r="AJ89" s="156"/>
      <c r="AK89" s="45"/>
      <c r="AL89" s="43"/>
      <c r="AM89" s="123">
        <v>2</v>
      </c>
      <c r="AN89" s="159"/>
      <c r="AO89" s="36"/>
      <c r="AP89" s="36"/>
      <c r="AQ89" s="36"/>
      <c r="AR89" s="36"/>
      <c r="AS89" s="36"/>
      <c r="AT89" s="145"/>
      <c r="AU89" s="2"/>
      <c r="AV89" s="153"/>
      <c r="AW89" s="123">
        <v>1</v>
      </c>
      <c r="AX89" s="34"/>
      <c r="AY89" s="45"/>
      <c r="AZ89" s="45"/>
      <c r="BA89" s="45"/>
      <c r="BB89" s="45"/>
      <c r="BC89" s="45"/>
      <c r="BD89" s="158"/>
      <c r="BE89" s="45"/>
      <c r="BF89" s="43"/>
      <c r="BG89" s="30" t="s">
        <v>165</v>
      </c>
      <c r="BH89" s="160"/>
      <c r="BI89" s="36"/>
      <c r="BJ89" s="36"/>
      <c r="BK89" s="36"/>
      <c r="BL89" s="36"/>
      <c r="BM89" s="36"/>
      <c r="BN89" s="36"/>
      <c r="BO89" s="158"/>
      <c r="BP89" s="45"/>
      <c r="BQ89" s="43"/>
      <c r="BR89" s="123">
        <v>0</v>
      </c>
      <c r="BS89" s="160"/>
      <c r="BT89" s="34"/>
      <c r="BU89" s="45"/>
      <c r="BV89" s="45"/>
      <c r="BW89" s="45"/>
      <c r="BX89" s="45"/>
      <c r="BY89" s="45"/>
      <c r="BZ89" s="158"/>
      <c r="CA89" s="45"/>
      <c r="CB89" s="43"/>
      <c r="CC89" s="123" t="s">
        <v>166</v>
      </c>
      <c r="CD89" s="160"/>
      <c r="CE89" s="36"/>
      <c r="CF89" s="36"/>
      <c r="CG89" s="36"/>
      <c r="CH89" s="36"/>
      <c r="CI89" s="36"/>
      <c r="CJ89" s="45"/>
      <c r="CK89" s="45"/>
    </row>
    <row r="90" spans="1:122" ht="32.25" customHeight="1">
      <c r="A90" s="211"/>
      <c r="B90" s="212"/>
      <c r="C90" s="205" t="s">
        <v>48</v>
      </c>
      <c r="D90" s="251"/>
      <c r="E90" s="252"/>
      <c r="F90" s="126"/>
      <c r="G90" s="30">
        <v>0</v>
      </c>
      <c r="H90" s="31"/>
      <c r="I90" s="31"/>
      <c r="J90" s="31"/>
      <c r="K90" s="31"/>
      <c r="L90" s="31"/>
      <c r="M90" s="31"/>
      <c r="N90" s="31"/>
      <c r="O90" s="31"/>
      <c r="P90" s="32"/>
      <c r="Q90" s="29"/>
      <c r="R90" s="33">
        <v>10</v>
      </c>
      <c r="S90" s="34"/>
      <c r="T90" s="157"/>
      <c r="U90" s="157"/>
      <c r="V90" s="157"/>
      <c r="W90" s="161"/>
      <c r="X90" s="161"/>
      <c r="Y90" s="161"/>
      <c r="Z90" s="149"/>
      <c r="AA90" s="45"/>
      <c r="AB90" s="43"/>
      <c r="AC90" s="30">
        <v>7</v>
      </c>
      <c r="AD90" s="162"/>
      <c r="AE90" s="161"/>
      <c r="AF90" s="161"/>
      <c r="AG90" s="161"/>
      <c r="AH90" s="161"/>
      <c r="AI90" s="161"/>
      <c r="AJ90" s="161"/>
      <c r="AK90" s="45"/>
      <c r="AL90" s="43"/>
      <c r="AM90" s="30">
        <v>2</v>
      </c>
      <c r="AN90" s="162"/>
      <c r="AO90" s="149"/>
      <c r="AP90" s="149"/>
      <c r="AQ90" s="149"/>
      <c r="AR90" s="149"/>
      <c r="AS90" s="149"/>
      <c r="AT90" s="149"/>
      <c r="AU90" s="45"/>
      <c r="AV90" s="43"/>
      <c r="AW90" s="30">
        <v>5</v>
      </c>
      <c r="AX90" s="162"/>
      <c r="AY90" s="149"/>
      <c r="AZ90" s="149"/>
      <c r="BA90" s="149"/>
      <c r="BB90" s="149"/>
      <c r="BC90" s="149"/>
      <c r="BD90" s="149"/>
      <c r="BE90" s="45"/>
      <c r="BF90" s="43"/>
      <c r="BG90" s="30">
        <v>5</v>
      </c>
      <c r="BH90" s="162"/>
      <c r="BI90" s="161"/>
      <c r="BJ90" s="161"/>
      <c r="BK90" s="161"/>
      <c r="BL90" s="161"/>
      <c r="BM90" s="161"/>
      <c r="BN90" s="161"/>
      <c r="BO90" s="149"/>
      <c r="BP90" s="45"/>
      <c r="BQ90" s="43"/>
      <c r="BR90" s="30">
        <v>7</v>
      </c>
      <c r="BS90" s="162"/>
      <c r="BT90" s="162"/>
      <c r="BU90" s="149"/>
      <c r="BV90" s="149"/>
      <c r="BW90" s="149"/>
      <c r="BX90" s="149"/>
      <c r="BY90" s="149"/>
      <c r="BZ90" s="149"/>
      <c r="CA90" s="45"/>
      <c r="CB90" s="43"/>
      <c r="CC90" s="30">
        <v>3</v>
      </c>
      <c r="CD90" s="162"/>
      <c r="CE90" s="161"/>
      <c r="CF90" s="161"/>
      <c r="CG90" s="161"/>
      <c r="CH90" s="161"/>
      <c r="CI90" s="161"/>
      <c r="CJ90" s="149"/>
      <c r="CK90" s="45"/>
    </row>
    <row r="91" spans="1:122" ht="42.75" customHeight="1">
      <c r="A91" s="213"/>
      <c r="B91" s="214"/>
      <c r="C91" s="205" t="s">
        <v>22</v>
      </c>
      <c r="D91" s="206"/>
      <c r="E91" s="206"/>
      <c r="F91" s="126"/>
      <c r="G91" s="30">
        <v>0</v>
      </c>
      <c r="H91" s="163"/>
      <c r="I91" s="163"/>
      <c r="J91" s="163"/>
      <c r="K91" s="163"/>
      <c r="L91" s="163"/>
      <c r="M91" s="163"/>
      <c r="N91" s="163"/>
      <c r="O91" s="163"/>
      <c r="P91" s="32"/>
      <c r="Q91" s="29"/>
      <c r="R91" s="33">
        <v>0</v>
      </c>
      <c r="S91" s="34"/>
      <c r="T91" s="157"/>
      <c r="U91" s="157"/>
      <c r="V91" s="157"/>
      <c r="W91" s="161"/>
      <c r="X91" s="161"/>
      <c r="Y91" s="161"/>
      <c r="Z91" s="149"/>
      <c r="AA91" s="149"/>
      <c r="AB91" s="43"/>
      <c r="AC91" s="30">
        <v>0</v>
      </c>
      <c r="AD91" s="162"/>
      <c r="AE91" s="161"/>
      <c r="AF91" s="161"/>
      <c r="AG91" s="161"/>
      <c r="AH91" s="161"/>
      <c r="AI91" s="161"/>
      <c r="AJ91" s="161"/>
      <c r="AK91" s="149"/>
      <c r="AL91" s="150"/>
      <c r="AM91" s="30">
        <v>1</v>
      </c>
      <c r="AN91" s="34"/>
      <c r="AO91" s="45"/>
      <c r="AP91" s="45"/>
      <c r="AQ91" s="45"/>
      <c r="AR91" s="45"/>
      <c r="AS91" s="45"/>
      <c r="AT91" s="45"/>
      <c r="AU91" s="45"/>
      <c r="AV91" s="43"/>
      <c r="AW91" s="30">
        <v>0</v>
      </c>
      <c r="AX91" s="162"/>
      <c r="AY91" s="149"/>
      <c r="AZ91" s="149"/>
      <c r="BA91" s="149"/>
      <c r="BB91" s="149"/>
      <c r="BC91" s="149"/>
      <c r="BD91" s="149"/>
      <c r="BE91" s="149"/>
      <c r="BF91" s="150"/>
      <c r="BG91" s="30"/>
      <c r="BH91" s="162"/>
      <c r="BI91" s="161"/>
      <c r="BJ91" s="161"/>
      <c r="BK91" s="161"/>
      <c r="BL91" s="161"/>
      <c r="BM91" s="161"/>
      <c r="BN91" s="161"/>
      <c r="BO91" s="149"/>
      <c r="BP91" s="149"/>
      <c r="BQ91" s="150"/>
      <c r="BR91" s="30">
        <v>0</v>
      </c>
      <c r="BS91" s="162"/>
      <c r="BT91" s="162"/>
      <c r="BU91" s="149"/>
      <c r="BV91" s="149"/>
      <c r="BW91" s="149"/>
      <c r="BX91" s="149"/>
      <c r="BY91" s="149"/>
      <c r="BZ91" s="149"/>
      <c r="CA91" s="149"/>
      <c r="CB91" s="150"/>
      <c r="CC91" s="30">
        <v>0</v>
      </c>
      <c r="CD91" s="162"/>
      <c r="CE91" s="161"/>
      <c r="CF91" s="161"/>
      <c r="CG91" s="161"/>
      <c r="CH91" s="161"/>
      <c r="CI91" s="161"/>
      <c r="CJ91" s="149"/>
      <c r="CK91" s="149"/>
    </row>
    <row r="92" spans="1:122">
      <c r="C92" s="164"/>
    </row>
    <row r="93" spans="1:122">
      <c r="A93" s="165"/>
      <c r="B93" s="165"/>
      <c r="C93" s="165"/>
      <c r="D93" s="165"/>
      <c r="E93" s="165"/>
      <c r="F93" s="165"/>
      <c r="G93" s="166"/>
      <c r="H93" s="165"/>
      <c r="I93" s="165"/>
      <c r="J93" s="165"/>
      <c r="K93" s="165"/>
      <c r="L93" s="165"/>
      <c r="M93" s="165"/>
      <c r="N93" s="165"/>
      <c r="R93" s="166"/>
      <c r="AC93" s="166"/>
      <c r="AM93" s="166"/>
      <c r="AW93" s="166"/>
      <c r="BG93" s="166"/>
      <c r="BR93" s="166"/>
      <c r="CC93" s="166"/>
    </row>
    <row r="94" spans="1:122">
      <c r="G94" s="167"/>
      <c r="R94" s="167"/>
      <c r="AC94" s="167"/>
      <c r="AM94" s="167"/>
      <c r="AW94" s="167"/>
      <c r="BG94" s="167"/>
      <c r="BR94" s="167"/>
      <c r="CC94" s="167"/>
    </row>
    <row r="95" spans="1:122">
      <c r="G95" s="168"/>
      <c r="R95" s="168"/>
      <c r="AC95" s="168"/>
      <c r="AM95" s="168"/>
      <c r="AW95" s="168"/>
      <c r="BG95" s="168"/>
      <c r="BR95" s="168"/>
      <c r="CC95" s="168"/>
    </row>
  </sheetData>
  <mergeCells count="102">
    <mergeCell ref="F78:CK81"/>
    <mergeCell ref="CK67:CK68"/>
    <mergeCell ref="E4:E8"/>
    <mergeCell ref="CK61:CK62"/>
    <mergeCell ref="H6:M6"/>
    <mergeCell ref="G6:G8"/>
    <mergeCell ref="C90:E90"/>
    <mergeCell ref="C3:E3"/>
    <mergeCell ref="C87:E88"/>
    <mergeCell ref="AN7:AR7"/>
    <mergeCell ref="AV6:AV8"/>
    <mergeCell ref="S6:X6"/>
    <mergeCell ref="F5:N5"/>
    <mergeCell ref="BF6:BF8"/>
    <mergeCell ref="O5:P5"/>
    <mergeCell ref="P6:P8"/>
    <mergeCell ref="Z5:AA5"/>
    <mergeCell ref="AK6:AK8"/>
    <mergeCell ref="Q6:Q8"/>
    <mergeCell ref="BH6:BM6"/>
    <mergeCell ref="N6:N8"/>
    <mergeCell ref="CJ6:CJ8"/>
    <mergeCell ref="BP6:BP8"/>
    <mergeCell ref="AJ5:AK5"/>
    <mergeCell ref="A87:B91"/>
    <mergeCell ref="A74:A75"/>
    <mergeCell ref="B74:B75"/>
    <mergeCell ref="C74:C75"/>
    <mergeCell ref="E78:E81"/>
    <mergeCell ref="A82:B86"/>
    <mergeCell ref="C82:E82"/>
    <mergeCell ref="C83:E84"/>
    <mergeCell ref="C85:E86"/>
    <mergeCell ref="A3:A8"/>
    <mergeCell ref="B3:B8"/>
    <mergeCell ref="D4:D8"/>
    <mergeCell ref="C89:E89"/>
    <mergeCell ref="C91:E91"/>
    <mergeCell ref="CA56:CA57"/>
    <mergeCell ref="CJ5:CK5"/>
    <mergeCell ref="BN6:BN8"/>
    <mergeCell ref="AD6:AH6"/>
    <mergeCell ref="AI6:AI8"/>
    <mergeCell ref="AD7:AH7"/>
    <mergeCell ref="AT6:AT8"/>
    <mergeCell ref="O6:O8"/>
    <mergeCell ref="BD6:BD8"/>
    <mergeCell ref="BE6:BE8"/>
    <mergeCell ref="AX6:BB6"/>
    <mergeCell ref="BC6:BC8"/>
    <mergeCell ref="AV5:BC5"/>
    <mergeCell ref="AA6:AA8"/>
    <mergeCell ref="BO6:BO8"/>
    <mergeCell ref="BD5:BE5"/>
    <mergeCell ref="AX7:BB7"/>
    <mergeCell ref="AU6:AU8"/>
    <mergeCell ref="BQ6:BQ8"/>
    <mergeCell ref="CI6:CI8"/>
    <mergeCell ref="CD7:CH7"/>
    <mergeCell ref="F3:CK3"/>
    <mergeCell ref="C4:C8"/>
    <mergeCell ref="BO5:BP5"/>
    <mergeCell ref="AB4:AU4"/>
    <mergeCell ref="AL5:AS5"/>
    <mergeCell ref="AV4:BP4"/>
    <mergeCell ref="Z6:Z8"/>
    <mergeCell ref="AJ6:AJ8"/>
    <mergeCell ref="F4:AA4"/>
    <mergeCell ref="Q5:Y5"/>
    <mergeCell ref="F6:F8"/>
    <mergeCell ref="AL6:AL8"/>
    <mergeCell ref="AN6:AR6"/>
    <mergeCell ref="AS6:AS8"/>
    <mergeCell ref="Y6:Y8"/>
    <mergeCell ref="S7:X7"/>
    <mergeCell ref="BH7:BM7"/>
    <mergeCell ref="H7:M7"/>
    <mergeCell ref="BF5:BM5"/>
    <mergeCell ref="A2:CK2"/>
    <mergeCell ref="CK6:CK8"/>
    <mergeCell ref="BZ6:BZ8"/>
    <mergeCell ref="CA6:CA8"/>
    <mergeCell ref="BZ5:CA5"/>
    <mergeCell ref="AT5:AU5"/>
    <mergeCell ref="AB5:AI5"/>
    <mergeCell ref="AB6:AB8"/>
    <mergeCell ref="A1:CK1"/>
    <mergeCell ref="R6:R8"/>
    <mergeCell ref="AC6:AC8"/>
    <mergeCell ref="AM6:AM8"/>
    <mergeCell ref="AW6:AW8"/>
    <mergeCell ref="BG6:BG8"/>
    <mergeCell ref="BR6:BR8"/>
    <mergeCell ref="CC6:CC8"/>
    <mergeCell ref="BQ4:CK4"/>
    <mergeCell ref="BQ5:BY5"/>
    <mergeCell ref="BS6:BX6"/>
    <mergeCell ref="BY6:BY8"/>
    <mergeCell ref="BS7:BX7"/>
    <mergeCell ref="CB5:CI5"/>
    <mergeCell ref="CB6:CB8"/>
    <mergeCell ref="CD6:CH6"/>
  </mergeCells>
  <pageMargins left="0.27559055118110237" right="0.27559055118110237" top="0.31496062992125984" bottom="0.31496062992125984" header="0.51181102362204722" footer="0.51181102362204722"/>
  <pageSetup paperSize="9" scale="25" firstPageNumber="0" fitToWidth="4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УП М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Романова</dc:creator>
  <cp:lastModifiedBy>Admin</cp:lastModifiedBy>
  <cp:revision>0</cp:revision>
  <cp:lastPrinted>2022-04-06T04:19:59Z</cp:lastPrinted>
  <dcterms:created xsi:type="dcterms:W3CDTF">2006-09-28T05:33:49Z</dcterms:created>
  <dcterms:modified xsi:type="dcterms:W3CDTF">2022-06-22T05:30:47Z</dcterms:modified>
</cp:coreProperties>
</file>