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activeTab="1"/>
  </bookViews>
  <sheets>
    <sheet name="2017-2020" sheetId="1" r:id="rId1"/>
    <sheet name="Титульный лист" sheetId="2" r:id="rId2"/>
  </sheets>
  <definedNames/>
  <calcPr fullCalcOnLoad="1"/>
</workbook>
</file>

<file path=xl/sharedStrings.xml><?xml version="1.0" encoding="utf-8"?>
<sst xmlns="http://schemas.openxmlformats.org/spreadsheetml/2006/main" count="348" uniqueCount="164">
  <si>
    <t>Наименование циклов, дисциплин, профессиональных модулей, МДК, практик</t>
  </si>
  <si>
    <t>Распределение учебной нагрузки и промежуточной аттестации по курсам и семестрам</t>
  </si>
  <si>
    <t>1 курс</t>
  </si>
  <si>
    <t>2 курс</t>
  </si>
  <si>
    <t>3 курс</t>
  </si>
  <si>
    <t>1 семестр 17 нед</t>
  </si>
  <si>
    <t>Всего</t>
  </si>
  <si>
    <t>Форма промежуточной аттестации</t>
  </si>
  <si>
    <t>учебные занятия</t>
  </si>
  <si>
    <t>урок</t>
  </si>
  <si>
    <t>семинар</t>
  </si>
  <si>
    <t>лекция</t>
  </si>
  <si>
    <t>лабораторно - практические занятия</t>
  </si>
  <si>
    <t>Лаборно-практические занятия</t>
  </si>
  <si>
    <t>О.00</t>
  </si>
  <si>
    <t>Общеобразовательный цикл</t>
  </si>
  <si>
    <t>Русский язык</t>
  </si>
  <si>
    <t>Литература</t>
  </si>
  <si>
    <t>История</t>
  </si>
  <si>
    <t>Физическая культура</t>
  </si>
  <si>
    <t>ОБЖ</t>
  </si>
  <si>
    <t>ВСЕГО</t>
  </si>
  <si>
    <t>П.00</t>
  </si>
  <si>
    <t>ОП.00</t>
  </si>
  <si>
    <t>Общепрофессиональный цикл</t>
  </si>
  <si>
    <t>ОП.01</t>
  </si>
  <si>
    <t>ОП.02</t>
  </si>
  <si>
    <t>Охрана труда</t>
  </si>
  <si>
    <t>ОП.03</t>
  </si>
  <si>
    <t>ОП.04</t>
  </si>
  <si>
    <t>Профессиональные модули</t>
  </si>
  <si>
    <t>ПМ.01</t>
  </si>
  <si>
    <t>МДК.01.01</t>
  </si>
  <si>
    <t>МДК.01.02</t>
  </si>
  <si>
    <t>УП.01</t>
  </si>
  <si>
    <t>ПП.01</t>
  </si>
  <si>
    <t>ПМ.02</t>
  </si>
  <si>
    <t>МДК.02.01</t>
  </si>
  <si>
    <t>УП.02</t>
  </si>
  <si>
    <t>ПП.02</t>
  </si>
  <si>
    <t>ПМ.03</t>
  </si>
  <si>
    <t>МДК.03.01</t>
  </si>
  <si>
    <t>МДК.03.02</t>
  </si>
  <si>
    <t>УП.03</t>
  </si>
  <si>
    <t>ПП.03</t>
  </si>
  <si>
    <t>ГИА</t>
  </si>
  <si>
    <t>Государственная итоговая аттестация</t>
  </si>
  <si>
    <t>Производств. практики</t>
  </si>
  <si>
    <t>Зачетов</t>
  </si>
  <si>
    <t>консультация</t>
  </si>
  <si>
    <t>самостоятельная работа</t>
  </si>
  <si>
    <t>промежуточная аттестация</t>
  </si>
  <si>
    <t>количество часов</t>
  </si>
  <si>
    <t>объем работы обучающихся во взаимодействии с преподавателем (час)</t>
  </si>
  <si>
    <t>МДК.02.02</t>
  </si>
  <si>
    <t>Выполнение выпускной квалификационной работы в виде демонстрационного экзамена</t>
  </si>
  <si>
    <t>4 курс</t>
  </si>
  <si>
    <t>Естествознание</t>
  </si>
  <si>
    <t>Экономика</t>
  </si>
  <si>
    <t>Основы микробиологии, физиологии питания, санитарии и гигиены</t>
  </si>
  <si>
    <t>Основы товароведения продовольственных товаров</t>
  </si>
  <si>
    <t>Техническое оснащение   и организация рабочего места</t>
  </si>
  <si>
    <t>Экономические и правовые основы профессиональной деятельности</t>
  </si>
  <si>
    <t>Основы калькуляции и учета</t>
  </si>
  <si>
    <t>ОП.06</t>
  </si>
  <si>
    <t>ОП.07</t>
  </si>
  <si>
    <t>Иностранный язык в профессиональной деятельности</t>
  </si>
  <si>
    <t>ОП.08</t>
  </si>
  <si>
    <t>Безопасность жизнедеятельности-</t>
  </si>
  <si>
    <t>ОП.09</t>
  </si>
  <si>
    <t>ПП.00</t>
  </si>
  <si>
    <t>Профессиональный цикл</t>
  </si>
  <si>
    <t>Приготовление и подготовка к реализации полуфабрикатов для блюд, кулинарных изделий разнообразного ассортимента</t>
  </si>
  <si>
    <t>Организация приготовления, подготовки к реализации и хранения кулинарных полуфабрикатов</t>
  </si>
  <si>
    <t>Процессы приготовления, подготовки к реализации кулинарных полуфабрикатов</t>
  </si>
  <si>
    <t xml:space="preserve">Учебная практика </t>
  </si>
  <si>
    <t xml:space="preserve">Производственая практика </t>
  </si>
  <si>
    <t>Приготовление, оформление и подготовка к реализации горячих блюд, кулинарных изделий, закусок разнообразного ассортимента</t>
  </si>
  <si>
    <t>Организация приготовления, подготовки к реализации и презентации горячих блюд, кулинарных изделий, закусок</t>
  </si>
  <si>
    <t>Процессы приготовления, подготовки к реализации и презентации горячих блюд, кулинарных изделий, закусок</t>
  </si>
  <si>
    <t>Приготовление, оформление и подготовка к реализации холодных блюд, кулинарных изделий, закусок разнообразного ассортимента</t>
  </si>
  <si>
    <t>Организация приготовления, подготовки к реализации и презентации холодных блюд, кулинарных изделий, закусок</t>
  </si>
  <si>
    <t>Процессы приготовления, подготовки к реализации и презентации холодных блюд, кулинарных изделий, закусок</t>
  </si>
  <si>
    <t>ПМ.04</t>
  </si>
  <si>
    <t>Приготовление, оформление и подготовка к реализации холодных и горячих сладких блюд, десертов, напитков разнообразного ассортимента</t>
  </si>
  <si>
    <t>МДК.04.01</t>
  </si>
  <si>
    <t>Организация приготовления,  подготовки к реализации горячих и холодных сладких блюд, десертов, напитков</t>
  </si>
  <si>
    <t>МДК.04.02</t>
  </si>
  <si>
    <t>Процессы приготовления, подготовки к реализации горячих и холодных сладких блюд, десертов, напитков</t>
  </si>
  <si>
    <t>УП.04</t>
  </si>
  <si>
    <t>ПП.04</t>
  </si>
  <si>
    <t>ПМ 05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</si>
  <si>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</si>
  <si>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>МДК.05.01</t>
  </si>
  <si>
    <t>Организация приготовления,  подготовки к реализации хлебобулочных, мучных кондитерских изделий</t>
  </si>
  <si>
    <t>МДК.05.02</t>
  </si>
  <si>
    <t>Процессы приготовления, подготовки к реализации хлебобулочных, мучных кондитерских изделий</t>
  </si>
  <si>
    <t>УП.05</t>
  </si>
  <si>
    <t>ПП.05</t>
  </si>
  <si>
    <t>Учебная нагрузка обучающихся</t>
  </si>
  <si>
    <t>Обязательная</t>
  </si>
  <si>
    <t>в том числе</t>
  </si>
  <si>
    <t xml:space="preserve">Самостоятельная работа </t>
  </si>
  <si>
    <t xml:space="preserve">Всего занятий </t>
  </si>
  <si>
    <t xml:space="preserve">Теоретических занятий </t>
  </si>
  <si>
    <t>Вариативные часы</t>
  </si>
  <si>
    <t xml:space="preserve">Производственная  практика </t>
  </si>
  <si>
    <t>Промежуточная аттестация</t>
  </si>
  <si>
    <t xml:space="preserve">Итого часов учебной нагрузки </t>
  </si>
  <si>
    <t>Консультации</t>
  </si>
  <si>
    <t xml:space="preserve">         Дифф. зачетов</t>
  </si>
  <si>
    <t>5 семестр  13 недель</t>
  </si>
  <si>
    <t>7 семестр  11 недель</t>
  </si>
  <si>
    <t>Дисциплин и МДК</t>
  </si>
  <si>
    <t>Учебной практики</t>
  </si>
  <si>
    <t>Экзаменов</t>
  </si>
  <si>
    <t>5</t>
  </si>
  <si>
    <t>ДЗ</t>
  </si>
  <si>
    <t>Э</t>
  </si>
  <si>
    <t>ОП.05</t>
  </si>
  <si>
    <t>З</t>
  </si>
  <si>
    <t>Эк</t>
  </si>
  <si>
    <t>Экв</t>
  </si>
  <si>
    <t xml:space="preserve">2 семестр  23,5 недели </t>
  </si>
  <si>
    <t>6 семестр 10 недель</t>
  </si>
  <si>
    <t>8 семестр 11 недель</t>
  </si>
  <si>
    <t>ДЗ/Э</t>
  </si>
  <si>
    <t>ДЗ/ДЗ</t>
  </si>
  <si>
    <t>Астрономия</t>
  </si>
  <si>
    <t xml:space="preserve">Лабораторно- практические занятия 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</si>
  <si>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</si>
  <si>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</si>
  <si>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</si>
  <si>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</si>
  <si>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</si>
  <si>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</si>
  <si>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</si>
  <si>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</si>
  <si>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</si>
  <si>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</si>
  <si>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</si>
  <si>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ОУД.12</t>
  </si>
  <si>
    <t xml:space="preserve">Информатика </t>
  </si>
  <si>
    <t>Родной язык</t>
  </si>
  <si>
    <t>Иностранный язык впрофессиональной деятельности</t>
  </si>
  <si>
    <t>Математика: алгебра, начала математического анализа, геометрия</t>
  </si>
  <si>
    <t>3 семестр 15,5недель</t>
  </si>
  <si>
    <t>4 семестр 18 недель</t>
  </si>
  <si>
    <t>5904</t>
  </si>
  <si>
    <t>3+1Экв</t>
  </si>
  <si>
    <t>2Экв</t>
  </si>
  <si>
    <t>З/З/З/ДЗ</t>
  </si>
  <si>
    <t>3з/13ДЗ/3Э</t>
  </si>
  <si>
    <t>1+1Экв</t>
  </si>
  <si>
    <t>3з/8ДЗ/1Э</t>
  </si>
  <si>
    <t>3з/12ДЗ/3Э/5Экв</t>
  </si>
  <si>
    <t>6з/20ДЗ/4Э/5Экв</t>
  </si>
  <si>
    <t>9з/33ДЗ/7Э/5Экв</t>
  </si>
  <si>
    <t>2нед.</t>
  </si>
  <si>
    <t>ИТОГО</t>
  </si>
  <si>
    <t xml:space="preserve">  </t>
  </si>
  <si>
    <t>43.01.09 Повар,кондитер</t>
  </si>
  <si>
    <t xml:space="preserve">          Индивидуальный проект</t>
  </si>
  <si>
    <t xml:space="preserve">       Индивидуальный проект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</si>
</sst>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70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10"/>
      <name val="Calibri"/>
      <family val="2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sz val="8"/>
      <color indexed="55"/>
      <name val="Times New Roman"/>
      <family val="1"/>
    </font>
    <font>
      <b/>
      <sz val="7"/>
      <color indexed="55"/>
      <name val="Times New Roman"/>
      <family val="1"/>
    </font>
    <font>
      <sz val="8"/>
      <color indexed="55"/>
      <name val="Times New Roman"/>
      <family val="1"/>
    </font>
    <font>
      <sz val="7"/>
      <color indexed="55"/>
      <name val="Times New Roman"/>
      <family val="1"/>
    </font>
    <font>
      <b/>
      <sz val="9"/>
      <color indexed="55"/>
      <name val="Times New Roman"/>
      <family val="1"/>
    </font>
    <font>
      <sz val="9"/>
      <color indexed="55"/>
      <name val="Times New Roman"/>
      <family val="1"/>
    </font>
    <font>
      <b/>
      <sz val="10"/>
      <color indexed="55"/>
      <name val="Times New Roman"/>
      <family val="1"/>
    </font>
    <font>
      <b/>
      <u val="single"/>
      <sz val="10"/>
      <color indexed="55"/>
      <name val="Times New Roman"/>
      <family val="1"/>
    </font>
    <font>
      <sz val="10"/>
      <color indexed="55"/>
      <name val="Times New Roman"/>
      <family val="1"/>
    </font>
    <font>
      <sz val="10"/>
      <color indexed="55"/>
      <name val="Calibri"/>
      <family val="2"/>
    </font>
    <font>
      <sz val="11"/>
      <color indexed="55"/>
      <name val="Times New Roman"/>
      <family val="1"/>
    </font>
    <font>
      <b/>
      <sz val="10"/>
      <color indexed="45"/>
      <name val="Times New Roman"/>
      <family val="1"/>
    </font>
    <font>
      <sz val="10"/>
      <color indexed="45"/>
      <name val="Times New Roman"/>
      <family val="1"/>
    </font>
    <font>
      <sz val="8"/>
      <color indexed="55"/>
      <name val="Calibri"/>
      <family val="2"/>
    </font>
    <font>
      <b/>
      <sz val="14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b/>
      <sz val="7"/>
      <color rgb="FF00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u val="single"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11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000000"/>
      <name val="Calibri"/>
      <family val="2"/>
    </font>
    <font>
      <b/>
      <sz val="14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55" fillId="33" borderId="10" xfId="0" applyFont="1" applyFill="1" applyBorder="1" applyAlignment="1">
      <alignment horizontal="center" vertical="center" textRotation="90"/>
    </xf>
    <xf numFmtId="0" fontId="56" fillId="33" borderId="10" xfId="0" applyFont="1" applyFill="1" applyBorder="1" applyAlignment="1">
      <alignment horizontal="center" vertical="center" textRotation="90" wrapText="1"/>
    </xf>
    <xf numFmtId="0" fontId="55" fillId="34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57" fillId="0" borderId="10" xfId="0" applyFont="1" applyBorder="1" applyAlignment="1">
      <alignment horizontal="center" vertical="center"/>
    </xf>
    <xf numFmtId="0" fontId="58" fillId="0" borderId="0" xfId="0" applyFont="1" applyAlignment="1">
      <alignment vertical="top" wrapText="1"/>
    </xf>
    <xf numFmtId="0" fontId="58" fillId="37" borderId="10" xfId="0" applyFont="1" applyFill="1" applyBorder="1" applyAlignment="1">
      <alignment vertical="center" wrapText="1"/>
    </xf>
    <xf numFmtId="0" fontId="58" fillId="38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vertical="top" wrapText="1"/>
    </xf>
    <xf numFmtId="0" fontId="56" fillId="35" borderId="10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/>
    </xf>
    <xf numFmtId="0" fontId="58" fillId="37" borderId="10" xfId="0" applyFont="1" applyFill="1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56" fillId="35" borderId="10" xfId="0" applyFont="1" applyFill="1" applyBorder="1" applyAlignment="1">
      <alignment vertical="center" wrapText="1"/>
    </xf>
    <xf numFmtId="0" fontId="56" fillId="37" borderId="11" xfId="0" applyFont="1" applyFill="1" applyBorder="1" applyAlignment="1">
      <alignment horizontal="center" vertical="center"/>
    </xf>
    <xf numFmtId="0" fontId="58" fillId="37" borderId="12" xfId="0" applyFont="1" applyFill="1" applyBorder="1" applyAlignment="1">
      <alignment horizontal="center" vertical="center"/>
    </xf>
    <xf numFmtId="0" fontId="58" fillId="37" borderId="12" xfId="0" applyFont="1" applyFill="1" applyBorder="1" applyAlignment="1">
      <alignment vertical="center" wrapText="1"/>
    </xf>
    <xf numFmtId="0" fontId="56" fillId="38" borderId="10" xfId="0" applyFont="1" applyFill="1" applyBorder="1" applyAlignment="1">
      <alignment horizontal="left" vertical="center" wrapText="1"/>
    </xf>
    <xf numFmtId="0" fontId="0" fillId="37" borderId="0" xfId="0" applyFill="1" applyAlignment="1">
      <alignment/>
    </xf>
    <xf numFmtId="0" fontId="59" fillId="35" borderId="10" xfId="0" applyFont="1" applyFill="1" applyBorder="1" applyAlignment="1">
      <alignment horizontal="center" wrapText="1"/>
    </xf>
    <xf numFmtId="0" fontId="59" fillId="35" borderId="10" xfId="0" applyFont="1" applyFill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center" vertical="center" wrapText="1"/>
    </xf>
    <xf numFmtId="0" fontId="60" fillId="37" borderId="10" xfId="0" applyFont="1" applyFill="1" applyBorder="1" applyAlignment="1">
      <alignment horizontal="left" wrapText="1"/>
    </xf>
    <xf numFmtId="0" fontId="60" fillId="37" borderId="10" xfId="0" applyFont="1" applyFill="1" applyBorder="1" applyAlignment="1">
      <alignment horizontal="center" vertical="center"/>
    </xf>
    <xf numFmtId="0" fontId="60" fillId="37" borderId="10" xfId="0" applyFont="1" applyFill="1" applyBorder="1" applyAlignment="1">
      <alignment horizontal="left" vertical="center" wrapText="1"/>
    </xf>
    <xf numFmtId="0" fontId="60" fillId="37" borderId="10" xfId="0" applyFont="1" applyFill="1" applyBorder="1" applyAlignment="1">
      <alignment vertical="center"/>
    </xf>
    <xf numFmtId="0" fontId="61" fillId="35" borderId="10" xfId="0" applyFont="1" applyFill="1" applyBorder="1" applyAlignment="1">
      <alignment horizontal="center" vertical="center"/>
    </xf>
    <xf numFmtId="0" fontId="61" fillId="36" borderId="10" xfId="0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0" fontId="61" fillId="39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3" fillId="40" borderId="10" xfId="0" applyFont="1" applyFill="1" applyBorder="1" applyAlignment="1">
      <alignment horizontal="center" vertical="center"/>
    </xf>
    <xf numFmtId="0" fontId="63" fillId="41" borderId="10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38" borderId="10" xfId="0" applyFont="1" applyFill="1" applyBorder="1" applyAlignment="1">
      <alignment horizontal="center" vertical="center"/>
    </xf>
    <xf numFmtId="0" fontId="63" fillId="37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1" fillId="41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63" fillId="36" borderId="10" xfId="0" applyFont="1" applyFill="1" applyBorder="1" applyAlignment="1">
      <alignment horizontal="center" vertical="center"/>
    </xf>
    <xf numFmtId="0" fontId="63" fillId="42" borderId="10" xfId="0" applyFont="1" applyFill="1" applyBorder="1" applyAlignment="1">
      <alignment horizontal="center" vertical="center"/>
    </xf>
    <xf numFmtId="0" fontId="61" fillId="43" borderId="10" xfId="0" applyFont="1" applyFill="1" applyBorder="1" applyAlignment="1">
      <alignment horizontal="center" vertical="center"/>
    </xf>
    <xf numFmtId="0" fontId="61" fillId="38" borderId="10" xfId="0" applyFont="1" applyFill="1" applyBorder="1" applyAlignment="1">
      <alignment horizontal="center" vertical="center"/>
    </xf>
    <xf numFmtId="0" fontId="63" fillId="37" borderId="10" xfId="0" applyFont="1" applyFill="1" applyBorder="1" applyAlignment="1">
      <alignment vertical="center"/>
    </xf>
    <xf numFmtId="0" fontId="63" fillId="43" borderId="10" xfId="0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vertical="top" wrapText="1"/>
    </xf>
    <xf numFmtId="0" fontId="60" fillId="0" borderId="10" xfId="0" applyFont="1" applyBorder="1" applyAlignment="1">
      <alignment wrapText="1"/>
    </xf>
    <xf numFmtId="0" fontId="60" fillId="0" borderId="10" xfId="0" applyFont="1" applyBorder="1" applyAlignment="1">
      <alignment vertical="top" wrapText="1"/>
    </xf>
    <xf numFmtId="0" fontId="60" fillId="37" borderId="11" xfId="0" applyFont="1" applyFill="1" applyBorder="1" applyAlignment="1">
      <alignment horizontal="center" vertical="center"/>
    </xf>
    <xf numFmtId="0" fontId="60" fillId="0" borderId="0" xfId="0" applyFont="1" applyAlignment="1">
      <alignment vertical="top" wrapText="1"/>
    </xf>
    <xf numFmtId="0" fontId="60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60" fillId="37" borderId="10" xfId="0" applyFont="1" applyFill="1" applyBorder="1" applyAlignment="1">
      <alignment vertical="center" wrapText="1"/>
    </xf>
    <xf numFmtId="49" fontId="3" fillId="39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/>
    </xf>
    <xf numFmtId="49" fontId="63" fillId="43" borderId="10" xfId="0" applyNumberFormat="1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/>
    </xf>
    <xf numFmtId="0" fontId="63" fillId="0" borderId="10" xfId="0" applyFont="1" applyBorder="1" applyAlignment="1">
      <alignment horizontal="center" wrapText="1"/>
    </xf>
    <xf numFmtId="0" fontId="4" fillId="43" borderId="13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/>
    </xf>
    <xf numFmtId="0" fontId="63" fillId="0" borderId="10" xfId="0" applyFont="1" applyFill="1" applyBorder="1" applyAlignment="1">
      <alignment horizontal="center" vertical="center"/>
    </xf>
    <xf numFmtId="0" fontId="61" fillId="37" borderId="10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61" fillId="37" borderId="11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/>
    </xf>
    <xf numFmtId="0" fontId="63" fillId="0" borderId="13" xfId="0" applyFont="1" applyFill="1" applyBorder="1" applyAlignment="1">
      <alignment horizontal="center" vertical="center"/>
    </xf>
    <xf numFmtId="0" fontId="63" fillId="35" borderId="13" xfId="0" applyFont="1" applyFill="1" applyBorder="1" applyAlignment="1">
      <alignment horizontal="center" vertical="center"/>
    </xf>
    <xf numFmtId="49" fontId="63" fillId="35" borderId="10" xfId="0" applyNumberFormat="1" applyFont="1" applyFill="1" applyBorder="1" applyAlignment="1">
      <alignment horizontal="center" wrapText="1"/>
    </xf>
    <xf numFmtId="0" fontId="63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3" fillId="35" borderId="10" xfId="0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6" fillId="43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textRotation="90" wrapText="1"/>
    </xf>
    <xf numFmtId="0" fontId="6" fillId="37" borderId="10" xfId="0" applyFont="1" applyFill="1" applyBorder="1" applyAlignment="1">
      <alignment horizontal="left" wrapText="1"/>
    </xf>
    <xf numFmtId="0" fontId="4" fillId="41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43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63" fillId="37" borderId="11" xfId="0" applyFont="1" applyFill="1" applyBorder="1" applyAlignment="1">
      <alignment horizontal="center" vertical="center"/>
    </xf>
    <xf numFmtId="0" fontId="63" fillId="37" borderId="12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1" fillId="35" borderId="12" xfId="0" applyFont="1" applyFill="1" applyBorder="1" applyAlignment="1">
      <alignment horizontal="center" vertical="center"/>
    </xf>
    <xf numFmtId="0" fontId="61" fillId="37" borderId="12" xfId="0" applyFont="1" applyFill="1" applyBorder="1" applyAlignment="1">
      <alignment horizontal="center" vertical="center"/>
    </xf>
    <xf numFmtId="0" fontId="63" fillId="35" borderId="12" xfId="0" applyFont="1" applyFill="1" applyBorder="1" applyAlignment="1">
      <alignment horizontal="center" vertical="center"/>
    </xf>
    <xf numFmtId="0" fontId="56" fillId="35" borderId="14" xfId="0" applyFont="1" applyFill="1" applyBorder="1" applyAlignment="1">
      <alignment horizontal="center" vertical="center"/>
    </xf>
    <xf numFmtId="0" fontId="56" fillId="35" borderId="14" xfId="0" applyFont="1" applyFill="1" applyBorder="1" applyAlignment="1">
      <alignment vertical="center" wrapText="1"/>
    </xf>
    <xf numFmtId="0" fontId="58" fillId="37" borderId="11" xfId="0" applyFont="1" applyFill="1" applyBorder="1" applyAlignment="1">
      <alignment horizontal="center" vertical="center"/>
    </xf>
    <xf numFmtId="0" fontId="58" fillId="37" borderId="11" xfId="0" applyFont="1" applyFill="1" applyBorder="1" applyAlignment="1">
      <alignment vertical="center" wrapText="1"/>
    </xf>
    <xf numFmtId="0" fontId="61" fillId="0" borderId="11" xfId="0" applyFont="1" applyFill="1" applyBorder="1" applyAlignment="1">
      <alignment horizontal="center" vertical="center"/>
    </xf>
    <xf numFmtId="0" fontId="58" fillId="0" borderId="12" xfId="0" applyFont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63" fillId="40" borderId="12" xfId="0" applyFont="1" applyFill="1" applyBorder="1" applyAlignment="1">
      <alignment horizontal="center" vertical="center"/>
    </xf>
    <xf numFmtId="0" fontId="61" fillId="40" borderId="12" xfId="0" applyFont="1" applyFill="1" applyBorder="1" applyAlignment="1">
      <alignment horizontal="center" vertical="center"/>
    </xf>
    <xf numFmtId="0" fontId="56" fillId="37" borderId="15" xfId="0" applyFont="1" applyFill="1" applyBorder="1" applyAlignment="1">
      <alignment horizontal="center" vertical="center"/>
    </xf>
    <xf numFmtId="0" fontId="56" fillId="0" borderId="16" xfId="0" applyFont="1" applyBorder="1" applyAlignment="1">
      <alignment vertical="top" wrapText="1"/>
    </xf>
    <xf numFmtId="0" fontId="63" fillId="0" borderId="17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1" fillId="35" borderId="17" xfId="0" applyFont="1" applyFill="1" applyBorder="1" applyAlignment="1">
      <alignment horizontal="center" vertical="center"/>
    </xf>
    <xf numFmtId="0" fontId="61" fillId="37" borderId="17" xfId="0" applyFont="1" applyFill="1" applyBorder="1" applyAlignment="1">
      <alignment horizontal="center" vertical="center"/>
    </xf>
    <xf numFmtId="0" fontId="63" fillId="37" borderId="17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5" fillId="35" borderId="18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62" fillId="35" borderId="18" xfId="0" applyFont="1" applyFill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64" fillId="0" borderId="21" xfId="0" applyFont="1" applyBorder="1" applyAlignment="1">
      <alignment/>
    </xf>
    <xf numFmtId="0" fontId="61" fillId="41" borderId="18" xfId="0" applyFont="1" applyFill="1" applyBorder="1" applyAlignment="1">
      <alignment horizontal="center" vertical="center"/>
    </xf>
    <xf numFmtId="0" fontId="61" fillId="37" borderId="20" xfId="0" applyFont="1" applyFill="1" applyBorder="1" applyAlignment="1">
      <alignment horizontal="center" vertical="center"/>
    </xf>
    <xf numFmtId="0" fontId="61" fillId="37" borderId="18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3" fillId="37" borderId="18" xfId="0" applyFont="1" applyFill="1" applyBorder="1" applyAlignment="1">
      <alignment horizontal="center" vertical="center"/>
    </xf>
    <xf numFmtId="0" fontId="64" fillId="0" borderId="18" xfId="0" applyFont="1" applyBorder="1" applyAlignment="1">
      <alignment horizontal="center" vertical="center"/>
    </xf>
    <xf numFmtId="0" fontId="58" fillId="37" borderId="12" xfId="0" applyFont="1" applyFill="1" applyBorder="1" applyAlignment="1">
      <alignment vertical="center"/>
    </xf>
    <xf numFmtId="0" fontId="63" fillId="0" borderId="12" xfId="0" applyFont="1" applyBorder="1" applyAlignment="1">
      <alignment horizontal="center" vertical="center"/>
    </xf>
    <xf numFmtId="0" fontId="61" fillId="41" borderId="12" xfId="0" applyFont="1" applyFill="1" applyBorder="1" applyAlignment="1">
      <alignment horizontal="center" vertical="center"/>
    </xf>
    <xf numFmtId="0" fontId="63" fillId="0" borderId="19" xfId="0" applyFont="1" applyFill="1" applyBorder="1" applyAlignment="1">
      <alignment horizontal="center" vertical="center"/>
    </xf>
    <xf numFmtId="0" fontId="56" fillId="37" borderId="17" xfId="0" applyFont="1" applyFill="1" applyBorder="1" applyAlignment="1">
      <alignment horizontal="center" vertical="center"/>
    </xf>
    <xf numFmtId="0" fontId="56" fillId="0" borderId="17" xfId="0" applyFont="1" applyBorder="1" applyAlignment="1">
      <alignment vertical="center" wrapText="1"/>
    </xf>
    <xf numFmtId="0" fontId="63" fillId="35" borderId="17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center" vertical="center"/>
    </xf>
    <xf numFmtId="0" fontId="58" fillId="38" borderId="11" xfId="0" applyFont="1" applyFill="1" applyBorder="1" applyAlignment="1">
      <alignment horizontal="left" vertical="center" wrapText="1"/>
    </xf>
    <xf numFmtId="0" fontId="63" fillId="0" borderId="11" xfId="0" applyFont="1" applyFill="1" applyBorder="1" applyAlignment="1">
      <alignment horizontal="center"/>
    </xf>
    <xf numFmtId="0" fontId="63" fillId="0" borderId="17" xfId="0" applyFont="1" applyBorder="1" applyAlignment="1">
      <alignment horizontal="center" vertical="center"/>
    </xf>
    <xf numFmtId="0" fontId="63" fillId="0" borderId="11" xfId="0" applyFont="1" applyFill="1" applyBorder="1" applyAlignment="1">
      <alignment/>
    </xf>
    <xf numFmtId="0" fontId="58" fillId="0" borderId="12" xfId="0" applyFont="1" applyBorder="1" applyAlignment="1">
      <alignment horizontal="center" vertical="center" wrapText="1"/>
    </xf>
    <xf numFmtId="0" fontId="63" fillId="0" borderId="22" xfId="0" applyFont="1" applyFill="1" applyBorder="1" applyAlignment="1">
      <alignment horizontal="center" vertical="center"/>
    </xf>
    <xf numFmtId="0" fontId="63" fillId="35" borderId="12" xfId="0" applyFont="1" applyFill="1" applyBorder="1" applyAlignment="1">
      <alignment horizontal="center"/>
    </xf>
    <xf numFmtId="0" fontId="63" fillId="0" borderId="12" xfId="0" applyFont="1" applyFill="1" applyBorder="1" applyAlignment="1">
      <alignment horizontal="center"/>
    </xf>
    <xf numFmtId="0" fontId="63" fillId="0" borderId="12" xfId="0" applyFont="1" applyFill="1" applyBorder="1" applyAlignment="1">
      <alignment/>
    </xf>
    <xf numFmtId="0" fontId="56" fillId="0" borderId="17" xfId="0" applyFont="1" applyBorder="1" applyAlignment="1">
      <alignment vertical="top" wrapText="1"/>
    </xf>
    <xf numFmtId="0" fontId="63" fillId="0" borderId="17" xfId="0" applyFont="1" applyFill="1" applyBorder="1" applyAlignment="1">
      <alignment horizontal="center"/>
    </xf>
    <xf numFmtId="0" fontId="63" fillId="35" borderId="17" xfId="0" applyFont="1" applyFill="1" applyBorder="1" applyAlignment="1">
      <alignment horizontal="center"/>
    </xf>
    <xf numFmtId="0" fontId="63" fillId="0" borderId="23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6" fillId="0" borderId="15" xfId="0" applyFont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/>
    </xf>
    <xf numFmtId="0" fontId="56" fillId="37" borderId="11" xfId="0" applyFont="1" applyFill="1" applyBorder="1" applyAlignment="1">
      <alignment vertical="center" wrapText="1"/>
    </xf>
    <xf numFmtId="0" fontId="61" fillId="36" borderId="11" xfId="0" applyFont="1" applyFill="1" applyBorder="1" applyAlignment="1">
      <alignment horizontal="center"/>
    </xf>
    <xf numFmtId="0" fontId="63" fillId="33" borderId="11" xfId="0" applyFont="1" applyFill="1" applyBorder="1" applyAlignment="1">
      <alignment horizontal="center"/>
    </xf>
    <xf numFmtId="0" fontId="63" fillId="0" borderId="11" xfId="0" applyFont="1" applyBorder="1" applyAlignment="1">
      <alignment/>
    </xf>
    <xf numFmtId="0" fontId="61" fillId="36" borderId="11" xfId="0" applyFont="1" applyFill="1" applyBorder="1" applyAlignment="1">
      <alignment horizontal="center" vertical="center"/>
    </xf>
    <xf numFmtId="0" fontId="62" fillId="36" borderId="11" xfId="0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37" borderId="20" xfId="0" applyFont="1" applyFill="1" applyBorder="1" applyAlignment="1">
      <alignment horizontal="center" vertical="center"/>
    </xf>
    <xf numFmtId="0" fontId="58" fillId="35" borderId="25" xfId="0" applyFont="1" applyFill="1" applyBorder="1" applyAlignment="1">
      <alignment/>
    </xf>
    <xf numFmtId="0" fontId="56" fillId="35" borderId="26" xfId="0" applyFont="1" applyFill="1" applyBorder="1" applyAlignment="1">
      <alignment horizontal="right"/>
    </xf>
    <xf numFmtId="14" fontId="61" fillId="35" borderId="26" xfId="0" applyNumberFormat="1" applyFont="1" applyFill="1" applyBorder="1" applyAlignment="1">
      <alignment horizontal="center" vertical="center" wrapText="1"/>
    </xf>
    <xf numFmtId="49" fontId="61" fillId="35" borderId="26" xfId="0" applyNumberFormat="1" applyFont="1" applyFill="1" applyBorder="1" applyAlignment="1">
      <alignment horizontal="center" vertical="center"/>
    </xf>
    <xf numFmtId="0" fontId="63" fillId="0" borderId="27" xfId="0" applyFont="1" applyBorder="1" applyAlignment="1">
      <alignment horizontal="center"/>
    </xf>
    <xf numFmtId="0" fontId="63" fillId="35" borderId="27" xfId="0" applyFont="1" applyFill="1" applyBorder="1" applyAlignment="1">
      <alignment horizontal="center"/>
    </xf>
    <xf numFmtId="0" fontId="61" fillId="33" borderId="27" xfId="0" applyFont="1" applyFill="1" applyBorder="1" applyAlignment="1">
      <alignment/>
    </xf>
    <xf numFmtId="0" fontId="63" fillId="0" borderId="27" xfId="0" applyFont="1" applyBorder="1" applyAlignment="1">
      <alignment/>
    </xf>
    <xf numFmtId="0" fontId="61" fillId="0" borderId="27" xfId="0" applyFont="1" applyBorder="1" applyAlignment="1">
      <alignment horizontal="center"/>
    </xf>
    <xf numFmtId="0" fontId="64" fillId="0" borderId="28" xfId="0" applyFont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63" fillId="37" borderId="17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3" fillId="35" borderId="27" xfId="0" applyNumberFormat="1" applyFont="1" applyFill="1" applyBorder="1" applyAlignment="1">
      <alignment horizontal="center" vertical="center" wrapText="1"/>
    </xf>
    <xf numFmtId="0" fontId="5" fillId="35" borderId="27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58" fillId="35" borderId="29" xfId="0" applyFont="1" applyFill="1" applyBorder="1" applyAlignment="1">
      <alignment/>
    </xf>
    <xf numFmtId="0" fontId="56" fillId="35" borderId="12" xfId="0" applyFont="1" applyFill="1" applyBorder="1" applyAlignment="1">
      <alignment horizontal="right"/>
    </xf>
    <xf numFmtId="14" fontId="61" fillId="35" borderId="12" xfId="0" applyNumberFormat="1" applyFont="1" applyFill="1" applyBorder="1" applyAlignment="1">
      <alignment horizontal="center" vertical="center" wrapText="1"/>
    </xf>
    <xf numFmtId="49" fontId="61" fillId="35" borderId="12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textRotation="90" wrapText="1"/>
    </xf>
    <xf numFmtId="0" fontId="3" fillId="35" borderId="10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 wrapText="1"/>
    </xf>
    <xf numFmtId="49" fontId="63" fillId="35" borderId="18" xfId="0" applyNumberFormat="1" applyFont="1" applyFill="1" applyBorder="1" applyAlignment="1">
      <alignment horizontal="center" wrapText="1"/>
    </xf>
    <xf numFmtId="0" fontId="63" fillId="35" borderId="18" xfId="0" applyFont="1" applyFill="1" applyBorder="1" applyAlignment="1">
      <alignment horizontal="center" vertical="center" wrapText="1"/>
    </xf>
    <xf numFmtId="0" fontId="5" fillId="35" borderId="30" xfId="0" applyNumberFormat="1" applyFont="1" applyFill="1" applyBorder="1" applyAlignment="1">
      <alignment horizontal="center" vertical="center" wrapText="1"/>
    </xf>
    <xf numFmtId="0" fontId="0" fillId="37" borderId="31" xfId="0" applyFill="1" applyBorder="1" applyAlignment="1">
      <alignment/>
    </xf>
    <xf numFmtId="49" fontId="3" fillId="35" borderId="18" xfId="0" applyNumberFormat="1" applyFont="1" applyFill="1" applyBorder="1" applyAlignment="1">
      <alignment horizontal="center" vertical="center" wrapText="1"/>
    </xf>
    <xf numFmtId="0" fontId="61" fillId="35" borderId="24" xfId="0" applyFont="1" applyFill="1" applyBorder="1" applyAlignment="1">
      <alignment horizontal="center" vertical="center"/>
    </xf>
    <xf numFmtId="0" fontId="61" fillId="35" borderId="22" xfId="0" applyFont="1" applyFill="1" applyBorder="1" applyAlignment="1">
      <alignment horizontal="center" vertical="center"/>
    </xf>
    <xf numFmtId="0" fontId="62" fillId="35" borderId="13" xfId="0" applyFont="1" applyFill="1" applyBorder="1" applyAlignment="1">
      <alignment horizontal="center" vertical="center"/>
    </xf>
    <xf numFmtId="0" fontId="61" fillId="36" borderId="23" xfId="0" applyFont="1" applyFill="1" applyBorder="1" applyAlignment="1">
      <alignment horizontal="center" vertical="center"/>
    </xf>
    <xf numFmtId="0" fontId="63" fillId="35" borderId="22" xfId="0" applyFont="1" applyFill="1" applyBorder="1" applyAlignment="1">
      <alignment horizontal="center" vertical="center"/>
    </xf>
    <xf numFmtId="0" fontId="55" fillId="36" borderId="13" xfId="0" applyFont="1" applyFill="1" applyBorder="1" applyAlignment="1">
      <alignment horizontal="center" vertical="center"/>
    </xf>
    <xf numFmtId="0" fontId="55" fillId="34" borderId="13" xfId="0" applyFont="1" applyFill="1" applyBorder="1" applyAlignment="1">
      <alignment horizontal="center" vertical="center"/>
    </xf>
    <xf numFmtId="0" fontId="62" fillId="36" borderId="13" xfId="0" applyFont="1" applyFill="1" applyBorder="1" applyAlignment="1">
      <alignment horizontal="center" vertical="center"/>
    </xf>
    <xf numFmtId="0" fontId="63" fillId="34" borderId="13" xfId="0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center" vertical="center" wrapText="1"/>
    </xf>
    <xf numFmtId="0" fontId="5" fillId="35" borderId="32" xfId="0" applyNumberFormat="1" applyFont="1" applyFill="1" applyBorder="1" applyAlignment="1">
      <alignment horizontal="center" vertical="center" wrapText="1"/>
    </xf>
    <xf numFmtId="0" fontId="61" fillId="37" borderId="21" xfId="0" applyFont="1" applyFill="1" applyBorder="1" applyAlignment="1">
      <alignment horizontal="center" vertical="center"/>
    </xf>
    <xf numFmtId="0" fontId="61" fillId="37" borderId="19" xfId="0" applyFont="1" applyFill="1" applyBorder="1" applyAlignment="1">
      <alignment horizontal="center" vertical="center"/>
    </xf>
    <xf numFmtId="0" fontId="63" fillId="37" borderId="20" xfId="0" applyFont="1" applyFill="1" applyBorder="1" applyAlignment="1">
      <alignment/>
    </xf>
    <xf numFmtId="49" fontId="61" fillId="35" borderId="19" xfId="0" applyNumberFormat="1" applyFont="1" applyFill="1" applyBorder="1" applyAlignment="1">
      <alignment horizontal="center" vertical="center"/>
    </xf>
    <xf numFmtId="0" fontId="5" fillId="35" borderId="28" xfId="0" applyNumberFormat="1" applyFont="1" applyFill="1" applyBorder="1" applyAlignment="1">
      <alignment horizontal="center" vertical="center" wrapText="1"/>
    </xf>
    <xf numFmtId="0" fontId="63" fillId="35" borderId="24" xfId="0" applyFont="1" applyFill="1" applyBorder="1" applyAlignment="1">
      <alignment horizontal="center" vertical="center"/>
    </xf>
    <xf numFmtId="0" fontId="63" fillId="40" borderId="19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63" fillId="0" borderId="28" xfId="0" applyFont="1" applyBorder="1" applyAlignment="1">
      <alignment horizontal="center"/>
    </xf>
    <xf numFmtId="0" fontId="61" fillId="35" borderId="18" xfId="0" applyFont="1" applyFill="1" applyBorder="1" applyAlignment="1">
      <alignment horizontal="center" vertical="center"/>
    </xf>
    <xf numFmtId="0" fontId="63" fillId="33" borderId="18" xfId="0" applyFont="1" applyFill="1" applyBorder="1" applyAlignment="1">
      <alignment horizontal="center" vertical="center"/>
    </xf>
    <xf numFmtId="0" fontId="63" fillId="40" borderId="18" xfId="0" applyFont="1" applyFill="1" applyBorder="1" applyAlignment="1">
      <alignment horizontal="center" vertical="center"/>
    </xf>
    <xf numFmtId="0" fontId="67" fillId="37" borderId="18" xfId="0" applyFont="1" applyFill="1" applyBorder="1" applyAlignment="1">
      <alignment horizontal="center" vertical="center"/>
    </xf>
    <xf numFmtId="0" fontId="61" fillId="40" borderId="18" xfId="0" applyFont="1" applyFill="1" applyBorder="1" applyAlignment="1">
      <alignment horizontal="center" vertical="center"/>
    </xf>
    <xf numFmtId="0" fontId="61" fillId="42" borderId="18" xfId="0" applyFont="1" applyFill="1" applyBorder="1" applyAlignment="1">
      <alignment horizontal="center" vertical="center"/>
    </xf>
    <xf numFmtId="0" fontId="61" fillId="41" borderId="19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63" fillId="41" borderId="18" xfId="0" applyFont="1" applyFill="1" applyBorder="1" applyAlignment="1">
      <alignment horizontal="center" vertical="center"/>
    </xf>
    <xf numFmtId="0" fontId="4" fillId="41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37" borderId="18" xfId="0" applyFont="1" applyFill="1" applyBorder="1" applyAlignment="1">
      <alignment horizontal="center" vertical="center"/>
    </xf>
    <xf numFmtId="0" fontId="3" fillId="43" borderId="18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4" fillId="40" borderId="19" xfId="0" applyFont="1" applyFill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63" fillId="0" borderId="18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/>
    </xf>
    <xf numFmtId="0" fontId="5" fillId="36" borderId="1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/>
    </xf>
    <xf numFmtId="0" fontId="63" fillId="35" borderId="33" xfId="0" applyFont="1" applyFill="1" applyBorder="1" applyAlignment="1">
      <alignment horizontal="center" vertical="center"/>
    </xf>
    <xf numFmtId="0" fontId="63" fillId="35" borderId="34" xfId="0" applyFont="1" applyFill="1" applyBorder="1" applyAlignment="1">
      <alignment horizontal="center" vertical="center"/>
    </xf>
    <xf numFmtId="0" fontId="63" fillId="35" borderId="22" xfId="0" applyFont="1" applyFill="1" applyBorder="1" applyAlignment="1">
      <alignment horizontal="center"/>
    </xf>
    <xf numFmtId="0" fontId="62" fillId="35" borderId="13" xfId="0" applyFont="1" applyFill="1" applyBorder="1" applyAlignment="1">
      <alignment horizontal="center"/>
    </xf>
    <xf numFmtId="0" fontId="61" fillId="36" borderId="23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 vertical="center"/>
    </xf>
    <xf numFmtId="0" fontId="63" fillId="34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63" fillId="36" borderId="18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49" fontId="5" fillId="39" borderId="18" xfId="0" applyNumberFormat="1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63" fillId="35" borderId="19" xfId="0" applyFont="1" applyFill="1" applyBorder="1" applyAlignment="1">
      <alignment horizontal="center" vertical="center"/>
    </xf>
    <xf numFmtId="0" fontId="63" fillId="35" borderId="18" xfId="0" applyFont="1" applyFill="1" applyBorder="1" applyAlignment="1">
      <alignment horizontal="center" vertical="center"/>
    </xf>
    <xf numFmtId="0" fontId="63" fillId="35" borderId="20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61" fillId="35" borderId="20" xfId="0" applyFont="1" applyFill="1" applyBorder="1" applyAlignment="1">
      <alignment horizontal="center" vertical="center"/>
    </xf>
    <xf numFmtId="49" fontId="61" fillId="35" borderId="35" xfId="0" applyNumberFormat="1" applyFont="1" applyFill="1" applyBorder="1" applyAlignment="1">
      <alignment horizontal="center" vertical="center"/>
    </xf>
    <xf numFmtId="0" fontId="63" fillId="35" borderId="18" xfId="0" applyFont="1" applyFill="1" applyBorder="1" applyAlignment="1">
      <alignment horizontal="center"/>
    </xf>
    <xf numFmtId="0" fontId="63" fillId="35" borderId="28" xfId="0" applyFont="1" applyFill="1" applyBorder="1" applyAlignment="1">
      <alignment horizontal="center"/>
    </xf>
    <xf numFmtId="14" fontId="3" fillId="35" borderId="10" xfId="0" applyNumberFormat="1" applyFont="1" applyFill="1" applyBorder="1" applyAlignment="1">
      <alignment horizontal="center" vertical="center" wrapText="1"/>
    </xf>
    <xf numFmtId="14" fontId="3" fillId="35" borderId="27" xfId="0" applyNumberFormat="1" applyFont="1" applyFill="1" applyBorder="1" applyAlignment="1">
      <alignment horizontal="center" vertical="center" wrapText="1"/>
    </xf>
    <xf numFmtId="0" fontId="63" fillId="35" borderId="36" xfId="0" applyNumberFormat="1" applyFont="1" applyFill="1" applyBorder="1" applyAlignment="1">
      <alignment horizontal="center" wrapText="1"/>
    </xf>
    <xf numFmtId="0" fontId="61" fillId="0" borderId="13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/>
    </xf>
    <xf numFmtId="0" fontId="61" fillId="0" borderId="32" xfId="0" applyFont="1" applyBorder="1" applyAlignment="1">
      <alignment horizontal="center"/>
    </xf>
    <xf numFmtId="0" fontId="63" fillId="35" borderId="37" xfId="0" applyNumberFormat="1" applyFont="1" applyFill="1" applyBorder="1" applyAlignment="1">
      <alignment horizontal="center" wrapText="1"/>
    </xf>
    <xf numFmtId="0" fontId="63" fillId="35" borderId="37" xfId="0" applyFont="1" applyFill="1" applyBorder="1" applyAlignment="1">
      <alignment horizontal="center" vertical="center" wrapText="1"/>
    </xf>
    <xf numFmtId="0" fontId="61" fillId="35" borderId="37" xfId="0" applyFont="1" applyFill="1" applyBorder="1" applyAlignment="1">
      <alignment horizontal="center" vertical="center" wrapText="1"/>
    </xf>
    <xf numFmtId="0" fontId="61" fillId="35" borderId="37" xfId="0" applyFont="1" applyFill="1" applyBorder="1" applyAlignment="1">
      <alignment horizontal="center"/>
    </xf>
    <xf numFmtId="0" fontId="61" fillId="35" borderId="38" xfId="0" applyFont="1" applyFill="1" applyBorder="1" applyAlignment="1">
      <alignment horizontal="center"/>
    </xf>
    <xf numFmtId="0" fontId="61" fillId="35" borderId="39" xfId="0" applyFont="1" applyFill="1" applyBorder="1" applyAlignment="1">
      <alignment horizontal="center"/>
    </xf>
    <xf numFmtId="0" fontId="61" fillId="0" borderId="40" xfId="0" applyFont="1" applyBorder="1" applyAlignment="1">
      <alignment horizontal="center"/>
    </xf>
    <xf numFmtId="0" fontId="63" fillId="0" borderId="13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/>
    </xf>
    <xf numFmtId="0" fontId="63" fillId="0" borderId="40" xfId="0" applyFont="1" applyBorder="1" applyAlignment="1">
      <alignment horizontal="center"/>
    </xf>
    <xf numFmtId="0" fontId="63" fillId="0" borderId="32" xfId="0" applyFont="1" applyBorder="1" applyAlignment="1">
      <alignment horizontal="center"/>
    </xf>
    <xf numFmtId="0" fontId="63" fillId="35" borderId="41" xfId="0" applyNumberFormat="1" applyFont="1" applyFill="1" applyBorder="1" applyAlignment="1">
      <alignment horizontal="center" wrapText="1"/>
    </xf>
    <xf numFmtId="0" fontId="61" fillId="35" borderId="41" xfId="0" applyFont="1" applyFill="1" applyBorder="1" applyAlignment="1">
      <alignment horizontal="center" vertical="center" wrapText="1"/>
    </xf>
    <xf numFmtId="0" fontId="61" fillId="35" borderId="41" xfId="0" applyFont="1" applyFill="1" applyBorder="1" applyAlignment="1">
      <alignment horizontal="center"/>
    </xf>
    <xf numFmtId="0" fontId="61" fillId="35" borderId="42" xfId="0" applyFont="1" applyFill="1" applyBorder="1" applyAlignment="1">
      <alignment horizontal="center"/>
    </xf>
    <xf numFmtId="0" fontId="63" fillId="33" borderId="28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/>
    </xf>
    <xf numFmtId="0" fontId="63" fillId="33" borderId="32" xfId="0" applyFont="1" applyFill="1" applyBorder="1" applyAlignment="1">
      <alignment/>
    </xf>
    <xf numFmtId="0" fontId="61" fillId="39" borderId="37" xfId="0" applyFont="1" applyFill="1" applyBorder="1" applyAlignment="1">
      <alignment horizontal="center" vertical="center"/>
    </xf>
    <xf numFmtId="0" fontId="61" fillId="39" borderId="38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61" fillId="33" borderId="32" xfId="0" applyFont="1" applyFill="1" applyBorder="1" applyAlignment="1">
      <alignment/>
    </xf>
    <xf numFmtId="0" fontId="63" fillId="35" borderId="43" xfId="0" applyNumberFormat="1" applyFont="1" applyFill="1" applyBorder="1" applyAlignment="1">
      <alignment horizontal="center" wrapText="1"/>
    </xf>
    <xf numFmtId="0" fontId="63" fillId="37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0" fontId="68" fillId="0" borderId="12" xfId="0" applyFont="1" applyBorder="1" applyAlignment="1">
      <alignment horizontal="center" vertical="center" textRotation="90" wrapText="1"/>
    </xf>
    <xf numFmtId="0" fontId="61" fillId="35" borderId="19" xfId="0" applyNumberFormat="1" applyFont="1" applyFill="1" applyBorder="1" applyAlignment="1">
      <alignment horizontal="center" vertical="center"/>
    </xf>
    <xf numFmtId="0" fontId="61" fillId="35" borderId="35" xfId="0" applyNumberFormat="1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/>
    </xf>
    <xf numFmtId="0" fontId="4" fillId="40" borderId="18" xfId="0" applyFont="1" applyFill="1" applyBorder="1" applyAlignment="1">
      <alignment horizontal="center" vertical="center"/>
    </xf>
    <xf numFmtId="0" fontId="61" fillId="35" borderId="10" xfId="0" applyNumberFormat="1" applyFont="1" applyFill="1" applyBorder="1" applyAlignment="1">
      <alignment horizontal="center" vertical="center"/>
    </xf>
    <xf numFmtId="0" fontId="56" fillId="0" borderId="45" xfId="0" applyFont="1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5" fillId="0" borderId="45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56" fillId="33" borderId="45" xfId="0" applyFont="1" applyFill="1" applyBorder="1" applyAlignment="1">
      <alignment horizontal="center" vertical="center" wrapText="1"/>
    </xf>
    <xf numFmtId="0" fontId="56" fillId="33" borderId="36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5" fillId="0" borderId="4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wrapText="1"/>
    </xf>
    <xf numFmtId="0" fontId="56" fillId="0" borderId="13" xfId="0" applyFont="1" applyBorder="1" applyAlignment="1">
      <alignment horizontal="center" wrapText="1"/>
    </xf>
    <xf numFmtId="0" fontId="55" fillId="0" borderId="11" xfId="0" applyFont="1" applyBorder="1" applyAlignment="1">
      <alignment horizontal="center" vertical="center" textRotation="90"/>
    </xf>
    <xf numFmtId="0" fontId="55" fillId="0" borderId="44" xfId="0" applyFont="1" applyBorder="1" applyAlignment="1">
      <alignment horizontal="center" vertical="center" textRotation="90"/>
    </xf>
    <xf numFmtId="0" fontId="55" fillId="0" borderId="12" xfId="0" applyFont="1" applyBorder="1" applyAlignment="1">
      <alignment horizontal="center" vertical="center" textRotation="90"/>
    </xf>
    <xf numFmtId="0" fontId="55" fillId="0" borderId="10" xfId="0" applyFont="1" applyBorder="1" applyAlignment="1">
      <alignment horizontal="center" vertical="center" textRotation="90"/>
    </xf>
    <xf numFmtId="0" fontId="56" fillId="0" borderId="10" xfId="0" applyFont="1" applyBorder="1" applyAlignment="1">
      <alignment horizontal="center" vertical="center" textRotation="90" wrapText="1"/>
    </xf>
    <xf numFmtId="0" fontId="56" fillId="33" borderId="45" xfId="0" applyFont="1" applyFill="1" applyBorder="1" applyAlignment="1">
      <alignment horizontal="center" vertical="center"/>
    </xf>
    <xf numFmtId="0" fontId="56" fillId="33" borderId="3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textRotation="90"/>
    </xf>
    <xf numFmtId="0" fontId="56" fillId="0" borderId="18" xfId="0" applyFont="1" applyBorder="1" applyAlignment="1">
      <alignment horizontal="center" vertical="center" textRotation="90" wrapText="1"/>
    </xf>
    <xf numFmtId="0" fontId="55" fillId="34" borderId="13" xfId="0" applyFont="1" applyFill="1" applyBorder="1" applyAlignment="1">
      <alignment horizontal="center" vertical="center" textRotation="90"/>
    </xf>
    <xf numFmtId="0" fontId="59" fillId="0" borderId="13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6" fillId="0" borderId="41" xfId="0" applyFont="1" applyBorder="1" applyAlignment="1">
      <alignment horizontal="center" wrapText="1"/>
    </xf>
    <xf numFmtId="0" fontId="2" fillId="0" borderId="4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8" fillId="0" borderId="46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textRotation="90" wrapText="1"/>
    </xf>
    <xf numFmtId="0" fontId="55" fillId="0" borderId="44" xfId="0" applyFont="1" applyBorder="1" applyAlignment="1">
      <alignment horizontal="center" vertical="center" textRotation="90" wrapText="1"/>
    </xf>
    <xf numFmtId="0" fontId="55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6" fillId="0" borderId="36" xfId="0" applyFont="1" applyBorder="1" applyAlignment="1">
      <alignment horizontal="center" wrapText="1"/>
    </xf>
    <xf numFmtId="0" fontId="69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41" xfId="0" applyBorder="1" applyAlignment="1">
      <alignment/>
    </xf>
    <xf numFmtId="0" fontId="56" fillId="0" borderId="46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46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63" fillId="37" borderId="20" xfId="0" applyFont="1" applyFill="1" applyBorder="1" applyAlignment="1">
      <alignment horizontal="center" vertical="center"/>
    </xf>
    <xf numFmtId="0" fontId="63" fillId="37" borderId="47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63" fillId="37" borderId="11" xfId="0" applyFont="1" applyFill="1" applyBorder="1" applyAlignment="1">
      <alignment horizontal="center" vertical="center"/>
    </xf>
    <xf numFmtId="0" fontId="63" fillId="37" borderId="44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4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3</xdr:row>
      <xdr:rowOff>76200</xdr:rowOff>
    </xdr:from>
    <xdr:to>
      <xdr:col>18</xdr:col>
      <xdr:colOff>190500</xdr:colOff>
      <xdr:row>40</xdr:row>
      <xdr:rowOff>152400</xdr:rowOff>
    </xdr:to>
    <xdr:pic>
      <xdr:nvPicPr>
        <xdr:cNvPr id="1" name="Рисунок 1" descr="Тит. Повар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647700"/>
          <a:ext cx="9763125" cy="7124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U69"/>
  <sheetViews>
    <sheetView zoomScale="60" zoomScaleNormal="60" zoomScalePageLayoutView="0" workbookViewId="0" topLeftCell="A1">
      <selection activeCell="BF5" sqref="BF5:BF7"/>
    </sheetView>
  </sheetViews>
  <sheetFormatPr defaultColWidth="8.7109375" defaultRowHeight="15"/>
  <cols>
    <col min="1" max="1" width="7.00390625" style="0" customWidth="1"/>
    <col min="2" max="2" width="17.8515625" style="0" customWidth="1"/>
    <col min="3" max="3" width="17.00390625" style="0" customWidth="1"/>
    <col min="4" max="4" width="5.28125" style="0" customWidth="1"/>
    <col min="5" max="5" width="4.421875" style="0" customWidth="1"/>
    <col min="6" max="6" width="14.28125" style="0" customWidth="1"/>
    <col min="7" max="7" width="9.28125" style="0" customWidth="1"/>
    <col min="8" max="9" width="5.140625" style="0" customWidth="1"/>
    <col min="10" max="10" width="4.421875" style="0" customWidth="1"/>
    <col min="11" max="11" width="6.57421875" style="0" customWidth="1"/>
    <col min="12" max="12" width="5.140625" style="0" customWidth="1"/>
    <col min="13" max="13" width="5.8515625" style="0" customWidth="1"/>
    <col min="14" max="14" width="5.140625" style="0" customWidth="1"/>
    <col min="15" max="15" width="5.8515625" style="0" customWidth="1"/>
    <col min="16" max="16" width="7.28125" style="0" customWidth="1"/>
    <col min="17" max="17" width="5.421875" style="0" customWidth="1"/>
    <col min="18" max="18" width="5.57421875" style="0" customWidth="1"/>
    <col min="19" max="19" width="6.8515625" style="0" customWidth="1"/>
    <col min="20" max="20" width="4.28125" style="0" customWidth="1"/>
    <col min="21" max="21" width="3.8515625" style="0" customWidth="1"/>
    <col min="22" max="22" width="5.28125" style="0" customWidth="1"/>
    <col min="23" max="23" width="7.28125" style="0" customWidth="1"/>
    <col min="24" max="24" width="5.8515625" style="0" customWidth="1"/>
    <col min="25" max="25" width="6.421875" style="0" customWidth="1"/>
    <col min="26" max="26" width="7.421875" style="0" customWidth="1"/>
    <col min="27" max="27" width="4.28125" style="0" customWidth="1"/>
    <col min="28" max="28" width="4.57421875" style="0" customWidth="1"/>
    <col min="29" max="29" width="5.00390625" style="0" customWidth="1"/>
    <col min="30" max="30" width="5.28125" style="0" customWidth="1"/>
    <col min="31" max="31" width="7.00390625" style="0" customWidth="1"/>
    <col min="32" max="32" width="7.421875" style="0" customWidth="1"/>
    <col min="33" max="33" width="7.140625" style="0" customWidth="1"/>
    <col min="34" max="34" width="5.140625" style="0" customWidth="1"/>
    <col min="35" max="35" width="5.421875" style="0" customWidth="1"/>
    <col min="36" max="36" width="6.421875" style="0" customWidth="1"/>
    <col min="37" max="37" width="5.421875" style="0" customWidth="1"/>
    <col min="38" max="38" width="3.421875" style="0" customWidth="1"/>
    <col min="39" max="39" width="3.8515625" style="0" customWidth="1"/>
    <col min="40" max="40" width="4.28125" style="0" customWidth="1"/>
    <col min="41" max="41" width="4.57421875" style="0" customWidth="1"/>
    <col min="42" max="42" width="5.00390625" style="0" customWidth="1"/>
    <col min="43" max="43" width="5.28125" style="0" customWidth="1"/>
    <col min="44" max="44" width="3.140625" style="0" customWidth="1"/>
    <col min="45" max="45" width="3.57421875" style="0" customWidth="1"/>
    <col min="46" max="47" width="4.57421875" style="0" customWidth="1"/>
    <col min="48" max="48" width="3.8515625" style="0" customWidth="1"/>
    <col min="49" max="49" width="3.8515625" style="0" bestFit="1" customWidth="1"/>
    <col min="50" max="50" width="4.8515625" style="0" customWidth="1"/>
    <col min="51" max="51" width="7.7109375" style="0" customWidth="1"/>
    <col min="52" max="52" width="5.28125" style="0" customWidth="1"/>
    <col min="53" max="53" width="4.28125" style="0" customWidth="1"/>
    <col min="54" max="54" width="3.28125" style="0" customWidth="1"/>
    <col min="55" max="55" width="3.140625" style="0" customWidth="1"/>
    <col min="56" max="56" width="4.57421875" style="0" customWidth="1"/>
    <col min="57" max="57" width="3.8515625" style="0" customWidth="1"/>
    <col min="58" max="58" width="4.140625" style="0" customWidth="1"/>
    <col min="59" max="59" width="4.57421875" style="0" customWidth="1"/>
    <col min="60" max="60" width="4.28125" style="0" customWidth="1"/>
    <col min="61" max="61" width="5.28125" style="0" customWidth="1"/>
    <col min="62" max="63" width="3.7109375" style="0" bestFit="1" customWidth="1"/>
    <col min="64" max="64" width="3.8515625" style="0" bestFit="1" customWidth="1"/>
    <col min="65" max="65" width="5.421875" style="0" customWidth="1"/>
    <col min="66" max="66" width="3.7109375" style="0" customWidth="1"/>
    <col min="67" max="67" width="3.7109375" style="0" bestFit="1" customWidth="1"/>
    <col min="68" max="68" width="4.00390625" style="0" customWidth="1"/>
    <col min="69" max="69" width="5.8515625" style="0" customWidth="1"/>
    <col min="70" max="70" width="4.8515625" style="0" customWidth="1"/>
    <col min="71" max="71" width="4.7109375" style="0" customWidth="1"/>
    <col min="72" max="72" width="4.00390625" style="0" customWidth="1"/>
    <col min="73" max="74" width="4.140625" style="0" customWidth="1"/>
    <col min="75" max="75" width="4.00390625" style="0" customWidth="1"/>
    <col min="76" max="76" width="3.8515625" style="0" customWidth="1"/>
    <col min="77" max="77" width="4.28125" style="0" customWidth="1"/>
    <col min="78" max="78" width="7.00390625" style="0" customWidth="1"/>
    <col min="79" max="79" width="5.57421875" style="0" customWidth="1"/>
    <col min="80" max="80" width="4.140625" style="0" customWidth="1"/>
    <col min="81" max="81" width="3.28125" style="0" customWidth="1"/>
    <col min="82" max="82" width="3.140625" style="0" customWidth="1"/>
    <col min="83" max="83" width="4.00390625" style="0" customWidth="1"/>
    <col min="84" max="85" width="3.140625" style="0" customWidth="1"/>
    <col min="86" max="86" width="4.00390625" style="0" customWidth="1"/>
    <col min="87" max="87" width="8.8515625" style="0" customWidth="1"/>
  </cols>
  <sheetData>
    <row r="2" spans="1:87" ht="23.25" customHeight="1">
      <c r="A2" s="331" t="s">
        <v>161</v>
      </c>
      <c r="B2" s="350" t="s">
        <v>0</v>
      </c>
      <c r="C2" s="351"/>
      <c r="D2" s="316" t="s">
        <v>99</v>
      </c>
      <c r="E2" s="317"/>
      <c r="F2" s="317"/>
      <c r="G2" s="317"/>
      <c r="H2" s="317"/>
      <c r="I2" s="317"/>
      <c r="J2" s="318"/>
      <c r="K2" s="319"/>
      <c r="L2" s="359" t="s">
        <v>1</v>
      </c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  <c r="AN2" s="359"/>
      <c r="AO2" s="359"/>
      <c r="AP2" s="359"/>
      <c r="AQ2" s="359"/>
      <c r="AR2" s="359"/>
      <c r="AS2" s="359"/>
      <c r="AT2" s="359"/>
      <c r="AU2" s="359"/>
      <c r="AV2" s="359"/>
      <c r="AW2" s="359"/>
      <c r="AX2" s="359"/>
      <c r="AY2" s="359"/>
      <c r="AZ2" s="359"/>
      <c r="BA2" s="359"/>
      <c r="BB2" s="359"/>
      <c r="BC2" s="359"/>
      <c r="BD2" s="359"/>
      <c r="BE2" s="359"/>
      <c r="BF2" s="359"/>
      <c r="BG2" s="359"/>
      <c r="BH2" s="359"/>
      <c r="BI2" s="359"/>
      <c r="BJ2" s="359"/>
      <c r="BK2" s="359"/>
      <c r="BL2" s="359"/>
      <c r="BM2" s="359"/>
      <c r="BN2" s="359"/>
      <c r="BO2" s="359"/>
      <c r="BP2" s="359"/>
      <c r="BQ2" s="359"/>
      <c r="BR2" s="360"/>
      <c r="BS2" s="360"/>
      <c r="BT2" s="360"/>
      <c r="BU2" s="360"/>
      <c r="BV2" s="360"/>
      <c r="BW2" s="360"/>
      <c r="BX2" s="360"/>
      <c r="BY2" s="360"/>
      <c r="BZ2" s="360"/>
      <c r="CA2" s="360"/>
      <c r="CB2" s="360"/>
      <c r="CC2" s="360"/>
      <c r="CD2" s="360"/>
      <c r="CE2" s="360"/>
      <c r="CF2" s="360"/>
      <c r="CG2" s="360"/>
      <c r="CH2" s="360"/>
      <c r="CI2" s="361"/>
    </row>
    <row r="3" spans="1:87" ht="12.75" customHeight="1">
      <c r="A3" s="331"/>
      <c r="B3" s="350"/>
      <c r="C3" s="352"/>
      <c r="D3" s="351" t="s">
        <v>108</v>
      </c>
      <c r="E3" s="351" t="s">
        <v>102</v>
      </c>
      <c r="F3" s="316" t="s">
        <v>100</v>
      </c>
      <c r="G3" s="317"/>
      <c r="H3" s="317"/>
      <c r="I3" s="317"/>
      <c r="J3" s="318"/>
      <c r="K3" s="319"/>
      <c r="L3" s="339" t="s">
        <v>2</v>
      </c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1"/>
      <c r="AF3" s="339" t="s">
        <v>3</v>
      </c>
      <c r="AG3" s="340"/>
      <c r="AH3" s="340"/>
      <c r="AI3" s="340"/>
      <c r="AJ3" s="340"/>
      <c r="AK3" s="340"/>
      <c r="AL3" s="340"/>
      <c r="AM3" s="340"/>
      <c r="AN3" s="340"/>
      <c r="AO3" s="340"/>
      <c r="AP3" s="340"/>
      <c r="AQ3" s="340"/>
      <c r="AR3" s="340"/>
      <c r="AS3" s="340"/>
      <c r="AT3" s="340"/>
      <c r="AU3" s="340"/>
      <c r="AV3" s="340"/>
      <c r="AW3" s="340"/>
      <c r="AX3" s="340"/>
      <c r="AY3" s="341"/>
      <c r="AZ3" s="339" t="s">
        <v>4</v>
      </c>
      <c r="BA3" s="340"/>
      <c r="BB3" s="340"/>
      <c r="BC3" s="340"/>
      <c r="BD3" s="340"/>
      <c r="BE3" s="340"/>
      <c r="BF3" s="340"/>
      <c r="BG3" s="340"/>
      <c r="BH3" s="340"/>
      <c r="BI3" s="340"/>
      <c r="BJ3" s="340"/>
      <c r="BK3" s="340"/>
      <c r="BL3" s="340"/>
      <c r="BM3" s="340"/>
      <c r="BN3" s="340"/>
      <c r="BO3" s="340"/>
      <c r="BP3" s="340"/>
      <c r="BQ3" s="341"/>
      <c r="BR3" s="339" t="s">
        <v>56</v>
      </c>
      <c r="BS3" s="340"/>
      <c r="BT3" s="340"/>
      <c r="BU3" s="340"/>
      <c r="BV3" s="340"/>
      <c r="BW3" s="340"/>
      <c r="BX3" s="340"/>
      <c r="BY3" s="340"/>
      <c r="BZ3" s="340"/>
      <c r="CA3" s="340"/>
      <c r="CB3" s="340"/>
      <c r="CC3" s="340"/>
      <c r="CD3" s="340"/>
      <c r="CE3" s="340"/>
      <c r="CF3" s="340"/>
      <c r="CG3" s="340"/>
      <c r="CH3" s="340"/>
      <c r="CI3" s="341"/>
    </row>
    <row r="4" spans="1:87" ht="21.75" customHeight="1">
      <c r="A4" s="331"/>
      <c r="B4" s="350"/>
      <c r="C4" s="352"/>
      <c r="D4" s="368"/>
      <c r="E4" s="368"/>
      <c r="F4" s="351" t="s">
        <v>103</v>
      </c>
      <c r="G4" s="316" t="s">
        <v>101</v>
      </c>
      <c r="H4" s="317"/>
      <c r="I4" s="317"/>
      <c r="J4" s="354"/>
      <c r="K4" s="355" t="s">
        <v>105</v>
      </c>
      <c r="L4" s="324" t="s">
        <v>5</v>
      </c>
      <c r="M4" s="324"/>
      <c r="N4" s="324"/>
      <c r="O4" s="324"/>
      <c r="P4" s="324"/>
      <c r="Q4" s="324"/>
      <c r="R4" s="324"/>
      <c r="S4" s="325"/>
      <c r="T4" s="326" t="s">
        <v>51</v>
      </c>
      <c r="U4" s="327"/>
      <c r="V4" s="323" t="s">
        <v>123</v>
      </c>
      <c r="W4" s="324"/>
      <c r="X4" s="324"/>
      <c r="Y4" s="324"/>
      <c r="Z4" s="324"/>
      <c r="AA4" s="324"/>
      <c r="AB4" s="324"/>
      <c r="AC4" s="325"/>
      <c r="AD4" s="326" t="s">
        <v>107</v>
      </c>
      <c r="AE4" s="342"/>
      <c r="AF4" s="324" t="s">
        <v>146</v>
      </c>
      <c r="AG4" s="324"/>
      <c r="AH4" s="324"/>
      <c r="AI4" s="324"/>
      <c r="AJ4" s="324"/>
      <c r="AK4" s="324"/>
      <c r="AL4" s="324"/>
      <c r="AM4" s="325"/>
      <c r="AN4" s="326" t="s">
        <v>51</v>
      </c>
      <c r="AO4" s="327"/>
      <c r="AP4" s="323" t="s">
        <v>147</v>
      </c>
      <c r="AQ4" s="324"/>
      <c r="AR4" s="324"/>
      <c r="AS4" s="324"/>
      <c r="AT4" s="324"/>
      <c r="AU4" s="324"/>
      <c r="AV4" s="324"/>
      <c r="AW4" s="325"/>
      <c r="AX4" s="326" t="s">
        <v>51</v>
      </c>
      <c r="AY4" s="342"/>
      <c r="AZ4" s="324" t="s">
        <v>111</v>
      </c>
      <c r="BA4" s="324"/>
      <c r="BB4" s="324"/>
      <c r="BC4" s="324"/>
      <c r="BD4" s="324"/>
      <c r="BE4" s="324"/>
      <c r="BF4" s="325"/>
      <c r="BG4" s="326" t="s">
        <v>51</v>
      </c>
      <c r="BH4" s="327"/>
      <c r="BI4" s="323" t="s">
        <v>124</v>
      </c>
      <c r="BJ4" s="324"/>
      <c r="BK4" s="324"/>
      <c r="BL4" s="324"/>
      <c r="BM4" s="324"/>
      <c r="BN4" s="324"/>
      <c r="BO4" s="325"/>
      <c r="BP4" s="326" t="s">
        <v>51</v>
      </c>
      <c r="BQ4" s="342"/>
      <c r="BR4" s="344" t="s">
        <v>112</v>
      </c>
      <c r="BS4" s="344"/>
      <c r="BT4" s="344"/>
      <c r="BU4" s="344"/>
      <c r="BV4" s="344"/>
      <c r="BW4" s="344"/>
      <c r="BX4" s="345"/>
      <c r="BY4" s="326" t="s">
        <v>51</v>
      </c>
      <c r="BZ4" s="327"/>
      <c r="CA4" s="343" t="s">
        <v>125</v>
      </c>
      <c r="CB4" s="344"/>
      <c r="CC4" s="344"/>
      <c r="CD4" s="344"/>
      <c r="CE4" s="344"/>
      <c r="CF4" s="344"/>
      <c r="CG4" s="345"/>
      <c r="CH4" s="326" t="s">
        <v>51</v>
      </c>
      <c r="CI4" s="342"/>
    </row>
    <row r="5" spans="1:87" ht="45" customHeight="1">
      <c r="A5" s="331"/>
      <c r="B5" s="350"/>
      <c r="C5" s="352"/>
      <c r="D5" s="368"/>
      <c r="E5" s="368"/>
      <c r="F5" s="368"/>
      <c r="G5" s="351" t="s">
        <v>104</v>
      </c>
      <c r="H5" s="351" t="s">
        <v>129</v>
      </c>
      <c r="I5" s="305"/>
      <c r="J5" s="351" t="s">
        <v>109</v>
      </c>
      <c r="K5" s="356"/>
      <c r="L5" s="338" t="s">
        <v>6</v>
      </c>
      <c r="M5" s="326" t="s">
        <v>53</v>
      </c>
      <c r="N5" s="358"/>
      <c r="O5" s="358"/>
      <c r="P5" s="358"/>
      <c r="Q5" s="358"/>
      <c r="R5" s="327"/>
      <c r="S5" s="331" t="s">
        <v>50</v>
      </c>
      <c r="T5" s="328" t="s">
        <v>52</v>
      </c>
      <c r="U5" s="332" t="s">
        <v>7</v>
      </c>
      <c r="V5" s="336" t="s">
        <v>6</v>
      </c>
      <c r="W5" s="320" t="s">
        <v>53</v>
      </c>
      <c r="X5" s="321"/>
      <c r="Y5" s="321"/>
      <c r="Z5" s="321"/>
      <c r="AA5" s="321"/>
      <c r="AB5" s="322"/>
      <c r="AC5" s="331" t="s">
        <v>50</v>
      </c>
      <c r="AD5" s="328" t="s">
        <v>52</v>
      </c>
      <c r="AE5" s="337" t="s">
        <v>7</v>
      </c>
      <c r="AF5" s="338" t="s">
        <v>6</v>
      </c>
      <c r="AG5" s="326" t="s">
        <v>53</v>
      </c>
      <c r="AH5" s="358"/>
      <c r="AI5" s="358"/>
      <c r="AJ5" s="358"/>
      <c r="AK5" s="358"/>
      <c r="AL5" s="327"/>
      <c r="AM5" s="331" t="s">
        <v>50</v>
      </c>
      <c r="AN5" s="328" t="s">
        <v>52</v>
      </c>
      <c r="AO5" s="332" t="s">
        <v>7</v>
      </c>
      <c r="AP5" s="336" t="s">
        <v>6</v>
      </c>
      <c r="AQ5" s="320" t="s">
        <v>53</v>
      </c>
      <c r="AR5" s="321"/>
      <c r="AS5" s="321"/>
      <c r="AT5" s="321"/>
      <c r="AU5" s="321"/>
      <c r="AV5" s="322"/>
      <c r="AW5" s="331" t="s">
        <v>50</v>
      </c>
      <c r="AX5" s="328" t="s">
        <v>52</v>
      </c>
      <c r="AY5" s="337" t="s">
        <v>7</v>
      </c>
      <c r="AZ5" s="338" t="s">
        <v>6</v>
      </c>
      <c r="BA5" s="320" t="s">
        <v>53</v>
      </c>
      <c r="BB5" s="321"/>
      <c r="BC5" s="321"/>
      <c r="BD5" s="321"/>
      <c r="BE5" s="322"/>
      <c r="BF5" s="331" t="s">
        <v>50</v>
      </c>
      <c r="BG5" s="328" t="s">
        <v>52</v>
      </c>
      <c r="BH5" s="332" t="s">
        <v>7</v>
      </c>
      <c r="BI5" s="336" t="s">
        <v>6</v>
      </c>
      <c r="BJ5" s="320" t="s">
        <v>53</v>
      </c>
      <c r="BK5" s="321"/>
      <c r="BL5" s="321"/>
      <c r="BM5" s="321"/>
      <c r="BN5" s="322"/>
      <c r="BO5" s="331" t="s">
        <v>50</v>
      </c>
      <c r="BP5" s="328" t="s">
        <v>52</v>
      </c>
      <c r="BQ5" s="337" t="s">
        <v>7</v>
      </c>
      <c r="BR5" s="338" t="s">
        <v>6</v>
      </c>
      <c r="BS5" s="320" t="s">
        <v>53</v>
      </c>
      <c r="BT5" s="321"/>
      <c r="BU5" s="321"/>
      <c r="BV5" s="321"/>
      <c r="BW5" s="322"/>
      <c r="BX5" s="331" t="s">
        <v>50</v>
      </c>
      <c r="BY5" s="328" t="s">
        <v>52</v>
      </c>
      <c r="BZ5" s="332" t="s">
        <v>7</v>
      </c>
      <c r="CA5" s="336" t="s">
        <v>6</v>
      </c>
      <c r="CB5" s="320" t="s">
        <v>53</v>
      </c>
      <c r="CC5" s="321"/>
      <c r="CD5" s="321"/>
      <c r="CE5" s="321"/>
      <c r="CF5" s="322"/>
      <c r="CG5" s="331" t="s">
        <v>50</v>
      </c>
      <c r="CH5" s="328" t="s">
        <v>52</v>
      </c>
      <c r="CI5" s="337" t="s">
        <v>7</v>
      </c>
    </row>
    <row r="6" spans="1:87" ht="9.75" customHeight="1">
      <c r="A6" s="331"/>
      <c r="B6" s="350"/>
      <c r="C6" s="352"/>
      <c r="D6" s="368"/>
      <c r="E6" s="368"/>
      <c r="F6" s="368"/>
      <c r="G6" s="368"/>
      <c r="H6" s="368"/>
      <c r="I6" s="306"/>
      <c r="J6" s="368"/>
      <c r="K6" s="356"/>
      <c r="L6" s="338"/>
      <c r="M6" s="313" t="s">
        <v>8</v>
      </c>
      <c r="N6" s="314"/>
      <c r="O6" s="314"/>
      <c r="P6" s="314"/>
      <c r="Q6" s="314"/>
      <c r="R6" s="315"/>
      <c r="S6" s="331"/>
      <c r="T6" s="329"/>
      <c r="U6" s="332"/>
      <c r="V6" s="336"/>
      <c r="W6" s="333" t="s">
        <v>8</v>
      </c>
      <c r="X6" s="334"/>
      <c r="Y6" s="334"/>
      <c r="Z6" s="334"/>
      <c r="AA6" s="334"/>
      <c r="AB6" s="335"/>
      <c r="AC6" s="331"/>
      <c r="AD6" s="329"/>
      <c r="AE6" s="337"/>
      <c r="AF6" s="338"/>
      <c r="AG6" s="313" t="s">
        <v>8</v>
      </c>
      <c r="AH6" s="314"/>
      <c r="AI6" s="314"/>
      <c r="AJ6" s="314"/>
      <c r="AK6" s="314"/>
      <c r="AL6" s="315"/>
      <c r="AM6" s="331"/>
      <c r="AN6" s="329"/>
      <c r="AO6" s="332"/>
      <c r="AP6" s="336"/>
      <c r="AQ6" s="333" t="s">
        <v>8</v>
      </c>
      <c r="AR6" s="334"/>
      <c r="AS6" s="334"/>
      <c r="AT6" s="334"/>
      <c r="AU6" s="334"/>
      <c r="AV6" s="335"/>
      <c r="AW6" s="331"/>
      <c r="AX6" s="329"/>
      <c r="AY6" s="337"/>
      <c r="AZ6" s="338"/>
      <c r="BA6" s="313" t="s">
        <v>8</v>
      </c>
      <c r="BB6" s="314"/>
      <c r="BC6" s="314"/>
      <c r="BD6" s="314"/>
      <c r="BE6" s="315"/>
      <c r="BF6" s="331"/>
      <c r="BG6" s="329"/>
      <c r="BH6" s="332"/>
      <c r="BI6" s="336"/>
      <c r="BJ6" s="313" t="s">
        <v>8</v>
      </c>
      <c r="BK6" s="314"/>
      <c r="BL6" s="314"/>
      <c r="BM6" s="314"/>
      <c r="BN6" s="315"/>
      <c r="BO6" s="331"/>
      <c r="BP6" s="329"/>
      <c r="BQ6" s="337"/>
      <c r="BR6" s="338"/>
      <c r="BS6" s="313" t="s">
        <v>8</v>
      </c>
      <c r="BT6" s="314"/>
      <c r="BU6" s="314"/>
      <c r="BV6" s="314"/>
      <c r="BW6" s="315"/>
      <c r="BX6" s="331"/>
      <c r="BY6" s="329"/>
      <c r="BZ6" s="332"/>
      <c r="CA6" s="336"/>
      <c r="CB6" s="313" t="s">
        <v>8</v>
      </c>
      <c r="CC6" s="314"/>
      <c r="CD6" s="314"/>
      <c r="CE6" s="314"/>
      <c r="CF6" s="315"/>
      <c r="CG6" s="331"/>
      <c r="CH6" s="329"/>
      <c r="CI6" s="337"/>
    </row>
    <row r="7" spans="1:87" ht="99" customHeight="1">
      <c r="A7" s="331"/>
      <c r="B7" s="350"/>
      <c r="C7" s="353"/>
      <c r="D7" s="369"/>
      <c r="E7" s="369"/>
      <c r="F7" s="369"/>
      <c r="G7" s="369"/>
      <c r="H7" s="369"/>
      <c r="I7" s="307" t="s">
        <v>162</v>
      </c>
      <c r="J7" s="369"/>
      <c r="K7" s="357"/>
      <c r="L7" s="338"/>
      <c r="M7" s="1" t="s">
        <v>9</v>
      </c>
      <c r="N7" s="1" t="s">
        <v>10</v>
      </c>
      <c r="O7" s="1" t="s">
        <v>11</v>
      </c>
      <c r="P7" s="96" t="s">
        <v>12</v>
      </c>
      <c r="Q7" s="307" t="s">
        <v>162</v>
      </c>
      <c r="R7" s="96" t="s">
        <v>49</v>
      </c>
      <c r="S7" s="331"/>
      <c r="T7" s="330"/>
      <c r="U7" s="332"/>
      <c r="V7" s="336"/>
      <c r="W7" s="1" t="s">
        <v>9</v>
      </c>
      <c r="X7" s="1" t="s">
        <v>10</v>
      </c>
      <c r="Y7" s="1" t="s">
        <v>11</v>
      </c>
      <c r="Z7" s="202" t="s">
        <v>13</v>
      </c>
      <c r="AA7" s="307" t="s">
        <v>162</v>
      </c>
      <c r="AB7" s="2" t="s">
        <v>49</v>
      </c>
      <c r="AC7" s="331"/>
      <c r="AD7" s="330"/>
      <c r="AE7" s="337"/>
      <c r="AF7" s="338"/>
      <c r="AG7" s="1" t="s">
        <v>9</v>
      </c>
      <c r="AH7" s="1" t="s">
        <v>10</v>
      </c>
      <c r="AI7" s="1" t="s">
        <v>11</v>
      </c>
      <c r="AJ7" s="2" t="s">
        <v>12</v>
      </c>
      <c r="AK7" s="307" t="s">
        <v>163</v>
      </c>
      <c r="AL7" s="2" t="s">
        <v>49</v>
      </c>
      <c r="AM7" s="331"/>
      <c r="AN7" s="330"/>
      <c r="AO7" s="332"/>
      <c r="AP7" s="336"/>
      <c r="AQ7" s="1" t="s">
        <v>9</v>
      </c>
      <c r="AR7" s="1" t="s">
        <v>10</v>
      </c>
      <c r="AS7" s="1" t="s">
        <v>11</v>
      </c>
      <c r="AT7" s="202" t="s">
        <v>13</v>
      </c>
      <c r="AU7" s="307" t="s">
        <v>162</v>
      </c>
      <c r="AV7" s="2" t="s">
        <v>49</v>
      </c>
      <c r="AW7" s="331"/>
      <c r="AX7" s="330"/>
      <c r="AY7" s="337"/>
      <c r="AZ7" s="338"/>
      <c r="BA7" s="1" t="s">
        <v>9</v>
      </c>
      <c r="BB7" s="1" t="s">
        <v>10</v>
      </c>
      <c r="BC7" s="1" t="s">
        <v>11</v>
      </c>
      <c r="BD7" s="2" t="s">
        <v>12</v>
      </c>
      <c r="BE7" s="2" t="s">
        <v>49</v>
      </c>
      <c r="BF7" s="331"/>
      <c r="BG7" s="330"/>
      <c r="BH7" s="332"/>
      <c r="BI7" s="336"/>
      <c r="BJ7" s="1" t="s">
        <v>9</v>
      </c>
      <c r="BK7" s="1" t="s">
        <v>10</v>
      </c>
      <c r="BL7" s="1" t="s">
        <v>11</v>
      </c>
      <c r="BM7" s="2" t="s">
        <v>12</v>
      </c>
      <c r="BN7" s="2" t="s">
        <v>49</v>
      </c>
      <c r="BO7" s="331"/>
      <c r="BP7" s="330"/>
      <c r="BQ7" s="337"/>
      <c r="BR7" s="338"/>
      <c r="BS7" s="1" t="s">
        <v>9</v>
      </c>
      <c r="BT7" s="1" t="s">
        <v>10</v>
      </c>
      <c r="BU7" s="1" t="s">
        <v>11</v>
      </c>
      <c r="BV7" s="2" t="s">
        <v>12</v>
      </c>
      <c r="BW7" s="2" t="s">
        <v>49</v>
      </c>
      <c r="BX7" s="331"/>
      <c r="BY7" s="330"/>
      <c r="BZ7" s="332"/>
      <c r="CA7" s="336"/>
      <c r="CB7" s="1" t="s">
        <v>9</v>
      </c>
      <c r="CC7" s="1" t="s">
        <v>10</v>
      </c>
      <c r="CD7" s="1" t="s">
        <v>11</v>
      </c>
      <c r="CE7" s="2" t="s">
        <v>12</v>
      </c>
      <c r="CF7" s="2" t="s">
        <v>49</v>
      </c>
      <c r="CG7" s="331"/>
      <c r="CH7" s="330"/>
      <c r="CI7" s="337"/>
    </row>
    <row r="8" spans="1:151" s="7" customFormat="1" ht="21.75" customHeight="1">
      <c r="A8" s="23" t="s">
        <v>14</v>
      </c>
      <c r="B8" s="24" t="s">
        <v>15</v>
      </c>
      <c r="C8" s="30" t="s">
        <v>152</v>
      </c>
      <c r="D8" s="30">
        <f>E8+F8</f>
        <v>2052</v>
      </c>
      <c r="E8" s="30">
        <v>0</v>
      </c>
      <c r="F8" s="312">
        <f>G8+H8+J8+I8</f>
        <v>2052</v>
      </c>
      <c r="G8" s="310">
        <f>SUM(G9:G20)</f>
        <v>697</v>
      </c>
      <c r="H8" s="203">
        <f>SUM(H9:H20)</f>
        <v>1161</v>
      </c>
      <c r="I8" s="203">
        <f>SUM(I9:I20)</f>
        <v>36</v>
      </c>
      <c r="J8" s="203">
        <f>SUM(J9:J20)</f>
        <v>158</v>
      </c>
      <c r="K8" s="259">
        <v>396</v>
      </c>
      <c r="L8" s="217">
        <f aca="true" t="shared" si="0" ref="L8:T8">L9+L10+L11+L12+L13+L14+L15+L16+L17+L18+L19+L20</f>
        <v>612</v>
      </c>
      <c r="M8" s="32">
        <f t="shared" si="0"/>
        <v>194</v>
      </c>
      <c r="N8" s="32">
        <f t="shared" si="0"/>
        <v>0</v>
      </c>
      <c r="O8" s="32">
        <f t="shared" si="0"/>
        <v>28</v>
      </c>
      <c r="P8" s="32">
        <f t="shared" si="0"/>
        <v>343</v>
      </c>
      <c r="Q8" s="32">
        <f t="shared" si="0"/>
        <v>12</v>
      </c>
      <c r="R8" s="32">
        <f t="shared" si="0"/>
        <v>35</v>
      </c>
      <c r="S8" s="31">
        <f t="shared" si="0"/>
        <v>0</v>
      </c>
      <c r="T8" s="31">
        <f t="shared" si="0"/>
        <v>0</v>
      </c>
      <c r="U8" s="33"/>
      <c r="V8" s="32">
        <f>V9+V10+V11+V12+V13+V14+V15+V16+V17+V18+V19+V20</f>
        <v>610</v>
      </c>
      <c r="W8" s="31">
        <f aca="true" t="shared" si="1" ref="W8:AD8">SUM(W9:W20)</f>
        <v>210</v>
      </c>
      <c r="X8" s="31">
        <f t="shared" si="1"/>
        <v>2</v>
      </c>
      <c r="Y8" s="31">
        <f t="shared" si="1"/>
        <v>26</v>
      </c>
      <c r="Z8" s="31">
        <f t="shared" si="1"/>
        <v>317</v>
      </c>
      <c r="AA8" s="31">
        <f t="shared" si="1"/>
        <v>12</v>
      </c>
      <c r="AB8" s="31">
        <f t="shared" si="1"/>
        <v>43</v>
      </c>
      <c r="AC8" s="31">
        <f t="shared" si="1"/>
        <v>0</v>
      </c>
      <c r="AD8" s="31">
        <f t="shared" si="1"/>
        <v>0</v>
      </c>
      <c r="AE8" s="232"/>
      <c r="AF8" s="217">
        <f aca="true" t="shared" si="2" ref="AF8:AM8">AF9+AF10+AF11+AF12+AF13+AF14+AF15+AF16+AF17+AF18+AF19+AF20</f>
        <v>406</v>
      </c>
      <c r="AG8" s="31">
        <f t="shared" si="2"/>
        <v>90</v>
      </c>
      <c r="AH8" s="31">
        <f t="shared" si="2"/>
        <v>1</v>
      </c>
      <c r="AI8" s="31">
        <f t="shared" si="2"/>
        <v>14</v>
      </c>
      <c r="AJ8" s="31">
        <f t="shared" si="2"/>
        <v>251</v>
      </c>
      <c r="AK8" s="31">
        <f t="shared" si="2"/>
        <v>12</v>
      </c>
      <c r="AL8" s="31">
        <f t="shared" si="2"/>
        <v>38</v>
      </c>
      <c r="AM8" s="31">
        <f t="shared" si="2"/>
        <v>0</v>
      </c>
      <c r="AN8" s="30">
        <v>0</v>
      </c>
      <c r="AO8" s="30"/>
      <c r="AP8" s="32">
        <f>AP9+AP10+AP11+AP12+AP13+AP14+AP15+AP16+AP17+AP18+AP19+AP20</f>
        <v>424</v>
      </c>
      <c r="AQ8" s="31">
        <f>AQ9+AQ10+AQ11+AQ12+AQ13+AQ14+AQ15+AQ16+AQ17+AQ18+AQ19+AQ20</f>
        <v>129</v>
      </c>
      <c r="AR8" s="31">
        <f aca="true" t="shared" si="3" ref="AR8:AX8">AR9+AR10+AR11+AR12+AR13+AR14+AR15+AR16+AR17+AR18+AR19+AR20</f>
        <v>3</v>
      </c>
      <c r="AS8" s="31">
        <f t="shared" si="3"/>
        <v>0</v>
      </c>
      <c r="AT8" s="31">
        <f t="shared" si="3"/>
        <v>250</v>
      </c>
      <c r="AU8" s="31">
        <f t="shared" si="3"/>
        <v>0</v>
      </c>
      <c r="AV8" s="31">
        <f t="shared" si="3"/>
        <v>42</v>
      </c>
      <c r="AW8" s="31">
        <f t="shared" si="3"/>
        <v>0</v>
      </c>
      <c r="AX8" s="31">
        <f t="shared" si="3"/>
        <v>18</v>
      </c>
      <c r="AY8" s="232"/>
      <c r="AZ8" s="215">
        <f>AZ9+AZ10+AZ11+AZ12+AZ13+AZ14+AZ15+AZ16+AZ17+AZ18+AZ19+AZ20</f>
        <v>0</v>
      </c>
      <c r="BA8" s="6">
        <f aca="true" t="shared" si="4" ref="BA8:BF8">BA9+BA10+BA11+BA12+BA13+BA14+BA15+BA16+BA17+BA18+BA19+BA20</f>
        <v>0</v>
      </c>
      <c r="BB8" s="6">
        <f t="shared" si="4"/>
        <v>0</v>
      </c>
      <c r="BC8" s="6">
        <f t="shared" si="4"/>
        <v>0</v>
      </c>
      <c r="BD8" s="6">
        <f t="shared" si="4"/>
        <v>0</v>
      </c>
      <c r="BE8" s="6">
        <f t="shared" si="4"/>
        <v>0</v>
      </c>
      <c r="BF8" s="6">
        <f t="shared" si="4"/>
        <v>0</v>
      </c>
      <c r="BG8" s="5"/>
      <c r="BH8" s="5"/>
      <c r="BI8" s="6">
        <f>BI9+BI10+BI11+BI12+BI13+BI14+BI15+BI16+BI17+BI18+BI19+BI20</f>
        <v>0</v>
      </c>
      <c r="BJ8" s="6">
        <f aca="true" t="shared" si="5" ref="BJ8:BO8">BJ9+BJ10+BJ11+BJ12+BJ13+BJ14+BJ15+BJ16+BJ17+BJ18+BJ19+BJ20</f>
        <v>0</v>
      </c>
      <c r="BK8" s="6">
        <f t="shared" si="5"/>
        <v>0</v>
      </c>
      <c r="BL8" s="6">
        <f t="shared" si="5"/>
        <v>0</v>
      </c>
      <c r="BM8" s="6">
        <f t="shared" si="5"/>
        <v>0</v>
      </c>
      <c r="BN8" s="6">
        <f t="shared" si="5"/>
        <v>0</v>
      </c>
      <c r="BO8" s="6">
        <f t="shared" si="5"/>
        <v>0</v>
      </c>
      <c r="BP8" s="5"/>
      <c r="BQ8" s="130"/>
      <c r="BR8" s="215">
        <f>BR9+BR10+BR11+BR12+BR13+BR14+BR15+BR16+BR17+BR18+BR19+BR20</f>
        <v>0</v>
      </c>
      <c r="BS8" s="6">
        <f aca="true" t="shared" si="6" ref="BS8:BX8">BS9+BS10+BS11+BS12+BS13+BS14+BS15+BS16+BS17+BS18+BS19+BS20</f>
        <v>0</v>
      </c>
      <c r="BT8" s="6">
        <f t="shared" si="6"/>
        <v>0</v>
      </c>
      <c r="BU8" s="6">
        <f t="shared" si="6"/>
        <v>0</v>
      </c>
      <c r="BV8" s="6">
        <f t="shared" si="6"/>
        <v>0</v>
      </c>
      <c r="BW8" s="6">
        <f t="shared" si="6"/>
        <v>0</v>
      </c>
      <c r="BX8" s="6">
        <f t="shared" si="6"/>
        <v>0</v>
      </c>
      <c r="BY8" s="5"/>
      <c r="BZ8" s="5"/>
      <c r="CA8" s="6">
        <f>CA9+CA10+CA11+CA12+CA13+CA14+CA15+CA16+CA17+CA18+CA19+CA20</f>
        <v>0</v>
      </c>
      <c r="CB8" s="6">
        <f aca="true" t="shared" si="7" ref="CB8:CG8">CB9+CB10+CB11+CB12+CB13+CB14+CB15+CB16+CB17+CB18+CB19+CB20</f>
        <v>0</v>
      </c>
      <c r="CC8" s="6">
        <f t="shared" si="7"/>
        <v>0</v>
      </c>
      <c r="CD8" s="6">
        <f t="shared" si="7"/>
        <v>0</v>
      </c>
      <c r="CE8" s="6">
        <f t="shared" si="7"/>
        <v>0</v>
      </c>
      <c r="CF8" s="6">
        <f t="shared" si="7"/>
        <v>0</v>
      </c>
      <c r="CG8" s="6">
        <f t="shared" si="7"/>
        <v>0</v>
      </c>
      <c r="CH8" s="5"/>
      <c r="CI8" s="130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</row>
    <row r="9" spans="1:151" ht="13.5" customHeight="1">
      <c r="A9" s="25" t="s">
        <v>130</v>
      </c>
      <c r="B9" s="26" t="s">
        <v>16</v>
      </c>
      <c r="C9" s="37" t="s">
        <v>126</v>
      </c>
      <c r="D9" s="30">
        <f aca="true" t="shared" si="8" ref="D9:D20">E9+F9</f>
        <v>180</v>
      </c>
      <c r="E9" s="38">
        <v>0</v>
      </c>
      <c r="F9" s="312">
        <f>G9+H9+J9+I9</f>
        <v>180</v>
      </c>
      <c r="G9" s="38">
        <v>95</v>
      </c>
      <c r="H9" s="38">
        <v>70</v>
      </c>
      <c r="I9" s="38"/>
      <c r="J9" s="38">
        <v>15</v>
      </c>
      <c r="K9" s="260">
        <v>72</v>
      </c>
      <c r="L9" s="239">
        <f>M9+N9+O9+P9+R9+Q9</f>
        <v>46</v>
      </c>
      <c r="M9" s="40">
        <v>22</v>
      </c>
      <c r="N9" s="40">
        <v>0</v>
      </c>
      <c r="O9" s="40">
        <v>4</v>
      </c>
      <c r="P9" s="40">
        <v>17</v>
      </c>
      <c r="Q9" s="40"/>
      <c r="R9" s="40">
        <v>3</v>
      </c>
      <c r="S9" s="40">
        <v>0</v>
      </c>
      <c r="T9" s="40"/>
      <c r="U9" s="40"/>
      <c r="V9" s="95">
        <f>W9+X9+Y9+Z9+AB9+AA9</f>
        <v>40</v>
      </c>
      <c r="W9" s="41">
        <v>18</v>
      </c>
      <c r="X9" s="41">
        <v>1</v>
      </c>
      <c r="Y9" s="41">
        <v>4</v>
      </c>
      <c r="Z9" s="42">
        <v>13</v>
      </c>
      <c r="AA9" s="42"/>
      <c r="AB9" s="42">
        <v>4</v>
      </c>
      <c r="AC9" s="42">
        <v>0</v>
      </c>
      <c r="AD9" s="42">
        <v>0</v>
      </c>
      <c r="AE9" s="240" t="s">
        <v>117</v>
      </c>
      <c r="AF9" s="239">
        <f>AG9+AH9+AI9+AJ9+AL9+AK9</f>
        <v>40</v>
      </c>
      <c r="AG9" s="40">
        <v>19</v>
      </c>
      <c r="AH9" s="40">
        <v>0</v>
      </c>
      <c r="AI9" s="40">
        <v>2</v>
      </c>
      <c r="AJ9" s="40">
        <v>16</v>
      </c>
      <c r="AK9" s="40"/>
      <c r="AL9" s="40">
        <v>3</v>
      </c>
      <c r="AM9" s="40">
        <v>0</v>
      </c>
      <c r="AN9" s="36">
        <v>0</v>
      </c>
      <c r="AO9" s="36"/>
      <c r="AP9" s="100">
        <f>AQ9+AR9+AS9+AT9+AV9+AW9</f>
        <v>54</v>
      </c>
      <c r="AQ9" s="46">
        <v>24</v>
      </c>
      <c r="AR9" s="40">
        <v>1</v>
      </c>
      <c r="AS9" s="40"/>
      <c r="AT9" s="40">
        <v>24</v>
      </c>
      <c r="AU9" s="40"/>
      <c r="AV9" s="40">
        <v>5</v>
      </c>
      <c r="AW9" s="40">
        <v>0</v>
      </c>
      <c r="AX9" s="40">
        <v>18</v>
      </c>
      <c r="AY9" s="233" t="s">
        <v>118</v>
      </c>
      <c r="AZ9" s="216">
        <f>BA9+BB9+BC9+BD9+BE9+BF9</f>
        <v>0</v>
      </c>
      <c r="BA9" s="4"/>
      <c r="BB9" s="4"/>
      <c r="BC9" s="4"/>
      <c r="BD9" s="4"/>
      <c r="BE9" s="4"/>
      <c r="BF9" s="4"/>
      <c r="BG9" s="4"/>
      <c r="BH9" s="4"/>
      <c r="BI9" s="3">
        <f>BJ9+BK9+BL9+BM9+BN9+BO9</f>
        <v>0</v>
      </c>
      <c r="BJ9" s="4"/>
      <c r="BK9" s="4"/>
      <c r="BL9" s="4"/>
      <c r="BM9" s="4"/>
      <c r="BN9" s="4"/>
      <c r="BO9" s="4"/>
      <c r="BP9" s="4"/>
      <c r="BQ9" s="131"/>
      <c r="BR9" s="216">
        <f>BS9+BT9+BU9+BV9+BW9+BX9</f>
        <v>0</v>
      </c>
      <c r="BS9" s="4"/>
      <c r="BT9" s="4"/>
      <c r="BU9" s="4"/>
      <c r="BV9" s="4"/>
      <c r="BW9" s="4"/>
      <c r="BX9" s="4"/>
      <c r="BY9" s="4"/>
      <c r="BZ9" s="4"/>
      <c r="CA9" s="3">
        <f>CB9+CC9+CD9+CE9+CF9+CG9</f>
        <v>0</v>
      </c>
      <c r="CB9" s="4"/>
      <c r="CC9" s="4"/>
      <c r="CD9" s="4"/>
      <c r="CE9" s="4"/>
      <c r="CF9" s="4"/>
      <c r="CG9" s="4"/>
      <c r="CH9" s="4"/>
      <c r="CI9" s="131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</row>
    <row r="10" spans="1:151" ht="14.25" customHeight="1">
      <c r="A10" s="25" t="s">
        <v>131</v>
      </c>
      <c r="B10" s="26" t="s">
        <v>17</v>
      </c>
      <c r="C10" s="38" t="s">
        <v>117</v>
      </c>
      <c r="D10" s="30">
        <f t="shared" si="8"/>
        <v>216</v>
      </c>
      <c r="E10" s="37">
        <v>0</v>
      </c>
      <c r="F10" s="312">
        <f aca="true" t="shared" si="9" ref="F10:F20">G10+H10+J10+I10</f>
        <v>216</v>
      </c>
      <c r="G10" s="37">
        <v>138</v>
      </c>
      <c r="H10" s="37">
        <v>55</v>
      </c>
      <c r="I10" s="37"/>
      <c r="J10" s="37">
        <v>23</v>
      </c>
      <c r="K10" s="260">
        <v>30</v>
      </c>
      <c r="L10" s="239">
        <f aca="true" t="shared" si="10" ref="L10:L20">M10+N10+O10+P10+R10+Q10</f>
        <v>56</v>
      </c>
      <c r="M10" s="40">
        <v>25</v>
      </c>
      <c r="N10" s="40">
        <v>0</v>
      </c>
      <c r="O10" s="40">
        <v>14</v>
      </c>
      <c r="P10" s="40">
        <v>12</v>
      </c>
      <c r="Q10" s="40"/>
      <c r="R10" s="40">
        <v>5</v>
      </c>
      <c r="S10" s="40">
        <v>0</v>
      </c>
      <c r="T10" s="40"/>
      <c r="U10" s="40"/>
      <c r="V10" s="95">
        <f aca="true" t="shared" si="11" ref="V10:V20">W10+X10+Y10+Z10+AB10+AA10</f>
        <v>60</v>
      </c>
      <c r="W10" s="40">
        <v>23</v>
      </c>
      <c r="X10" s="40">
        <v>0</v>
      </c>
      <c r="Y10" s="40">
        <v>14</v>
      </c>
      <c r="Z10" s="43">
        <v>18</v>
      </c>
      <c r="AA10" s="43"/>
      <c r="AB10" s="43">
        <v>5</v>
      </c>
      <c r="AC10" s="43">
        <v>0</v>
      </c>
      <c r="AD10" s="43">
        <v>0</v>
      </c>
      <c r="AE10" s="139"/>
      <c r="AF10" s="239">
        <f aca="true" t="shared" si="12" ref="AF10:AF20">AG10+AH10+AI10+AJ10+AL10+AK10</f>
        <v>46</v>
      </c>
      <c r="AG10" s="45">
        <v>20</v>
      </c>
      <c r="AH10" s="45">
        <v>0</v>
      </c>
      <c r="AI10" s="45">
        <v>8</v>
      </c>
      <c r="AJ10" s="45">
        <v>14</v>
      </c>
      <c r="AK10" s="45"/>
      <c r="AL10" s="45">
        <v>4</v>
      </c>
      <c r="AM10" s="45">
        <v>0</v>
      </c>
      <c r="AN10" s="45">
        <v>0</v>
      </c>
      <c r="AO10" s="45"/>
      <c r="AP10" s="100">
        <f aca="true" t="shared" si="13" ref="AP10:AP20">AQ10+AR10+AS10+AT10+AV10+AW10</f>
        <v>54</v>
      </c>
      <c r="AQ10" s="45">
        <v>32</v>
      </c>
      <c r="AR10" s="45">
        <v>2</v>
      </c>
      <c r="AS10" s="45"/>
      <c r="AT10" s="45">
        <v>11</v>
      </c>
      <c r="AU10" s="45"/>
      <c r="AV10" s="45">
        <v>9</v>
      </c>
      <c r="AW10" s="45">
        <v>0</v>
      </c>
      <c r="AX10" s="46">
        <v>0</v>
      </c>
      <c r="AY10" s="234" t="s">
        <v>117</v>
      </c>
      <c r="AZ10" s="216">
        <f aca="true" t="shared" si="14" ref="AZ10:AZ20">BA10+BB10+BC10+BD10+BE10+BF10</f>
        <v>0</v>
      </c>
      <c r="BA10" s="8"/>
      <c r="BB10" s="8"/>
      <c r="BC10" s="8"/>
      <c r="BD10" s="8"/>
      <c r="BE10" s="8"/>
      <c r="BF10" s="8"/>
      <c r="BG10" s="8"/>
      <c r="BH10" s="8"/>
      <c r="BI10" s="3">
        <f aca="true" t="shared" si="15" ref="BI10:BI20">BJ10+BK10+BL10+BM10+BN10+BO10</f>
        <v>0</v>
      </c>
      <c r="BJ10" s="8"/>
      <c r="BK10" s="8"/>
      <c r="BL10" s="8"/>
      <c r="BM10" s="8"/>
      <c r="BN10" s="8"/>
      <c r="BO10" s="8"/>
      <c r="BP10" s="8"/>
      <c r="BQ10" s="132"/>
      <c r="BR10" s="216">
        <f aca="true" t="shared" si="16" ref="BR10:BR20">BS10+BT10+BU10+BV10+BW10+BX10</f>
        <v>0</v>
      </c>
      <c r="BS10" s="8"/>
      <c r="BT10" s="8"/>
      <c r="BU10" s="8"/>
      <c r="BV10" s="8"/>
      <c r="BW10" s="8"/>
      <c r="BX10" s="8"/>
      <c r="BY10" s="8"/>
      <c r="BZ10" s="8"/>
      <c r="CA10" s="3">
        <f aca="true" t="shared" si="17" ref="CA10:CA20">CB10+CC10+CD10+CE10+CF10+CG10</f>
        <v>0</v>
      </c>
      <c r="CB10" s="8"/>
      <c r="CC10" s="8"/>
      <c r="CD10" s="8"/>
      <c r="CE10" s="8"/>
      <c r="CF10" s="8"/>
      <c r="CG10" s="8"/>
      <c r="CH10" s="8"/>
      <c r="CI10" s="13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</row>
    <row r="11" spans="1:151" ht="13.5" customHeight="1">
      <c r="A11" s="25" t="s">
        <v>132</v>
      </c>
      <c r="B11" s="26" t="s">
        <v>143</v>
      </c>
      <c r="C11" s="38" t="s">
        <v>117</v>
      </c>
      <c r="D11" s="30">
        <f t="shared" si="8"/>
        <v>34</v>
      </c>
      <c r="E11" s="37">
        <v>0</v>
      </c>
      <c r="F11" s="312">
        <f t="shared" si="9"/>
        <v>34</v>
      </c>
      <c r="G11" s="37">
        <v>8</v>
      </c>
      <c r="H11" s="37">
        <v>24</v>
      </c>
      <c r="I11" s="37"/>
      <c r="J11" s="37">
        <v>2</v>
      </c>
      <c r="K11" s="260">
        <v>4</v>
      </c>
      <c r="L11" s="239">
        <f t="shared" si="10"/>
        <v>0</v>
      </c>
      <c r="M11" s="40"/>
      <c r="N11" s="40">
        <v>0</v>
      </c>
      <c r="O11" s="40"/>
      <c r="P11" s="40"/>
      <c r="Q11" s="40"/>
      <c r="R11" s="40"/>
      <c r="S11" s="40">
        <v>0</v>
      </c>
      <c r="T11" s="40"/>
      <c r="U11" s="38"/>
      <c r="V11" s="95">
        <f t="shared" si="11"/>
        <v>0</v>
      </c>
      <c r="W11" s="40"/>
      <c r="X11" s="40"/>
      <c r="Y11" s="40"/>
      <c r="Z11" s="43"/>
      <c r="AA11" s="43"/>
      <c r="AB11" s="43"/>
      <c r="AC11" s="43"/>
      <c r="AD11" s="43">
        <v>0</v>
      </c>
      <c r="AE11" s="139"/>
      <c r="AF11" s="239">
        <f t="shared" si="12"/>
        <v>0</v>
      </c>
      <c r="AG11" s="45"/>
      <c r="AH11" s="45"/>
      <c r="AI11" s="45"/>
      <c r="AJ11" s="45"/>
      <c r="AK11" s="45"/>
      <c r="AL11" s="45"/>
      <c r="AM11" s="45">
        <v>0</v>
      </c>
      <c r="AN11" s="45"/>
      <c r="AO11" s="45"/>
      <c r="AP11" s="100">
        <f t="shared" si="13"/>
        <v>34</v>
      </c>
      <c r="AQ11" s="45">
        <v>8</v>
      </c>
      <c r="AR11" s="45"/>
      <c r="AS11" s="45"/>
      <c r="AT11" s="45">
        <v>24</v>
      </c>
      <c r="AU11" s="45"/>
      <c r="AV11" s="45">
        <v>2</v>
      </c>
      <c r="AW11" s="45">
        <v>0</v>
      </c>
      <c r="AX11" s="46"/>
      <c r="AY11" s="234"/>
      <c r="AZ11" s="216">
        <f t="shared" si="14"/>
        <v>0</v>
      </c>
      <c r="BA11" s="8"/>
      <c r="BB11" s="8"/>
      <c r="BC11" s="8"/>
      <c r="BD11" s="8"/>
      <c r="BE11" s="8"/>
      <c r="BF11" s="8"/>
      <c r="BG11" s="8"/>
      <c r="BH11" s="8"/>
      <c r="BI11" s="3">
        <f t="shared" si="15"/>
        <v>0</v>
      </c>
      <c r="BJ11" s="8"/>
      <c r="BK11" s="8"/>
      <c r="BL11" s="8"/>
      <c r="BM11" s="8"/>
      <c r="BN11" s="8"/>
      <c r="BO11" s="8"/>
      <c r="BP11" s="8"/>
      <c r="BQ11" s="132"/>
      <c r="BR11" s="216">
        <f t="shared" si="16"/>
        <v>0</v>
      </c>
      <c r="BS11" s="8"/>
      <c r="BT11" s="8"/>
      <c r="BU11" s="8"/>
      <c r="BV11" s="8"/>
      <c r="BW11" s="8"/>
      <c r="BX11" s="8"/>
      <c r="BY11" s="8"/>
      <c r="BZ11" s="8"/>
      <c r="CA11" s="3">
        <f t="shared" si="17"/>
        <v>0</v>
      </c>
      <c r="CB11" s="8"/>
      <c r="CC11" s="8"/>
      <c r="CD11" s="8"/>
      <c r="CE11" s="8"/>
      <c r="CF11" s="8"/>
      <c r="CG11" s="8"/>
      <c r="CH11" s="8"/>
      <c r="CI11" s="13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</row>
    <row r="12" spans="1:151" ht="12" customHeight="1">
      <c r="A12" s="25" t="s">
        <v>133</v>
      </c>
      <c r="B12" s="26" t="s">
        <v>144</v>
      </c>
      <c r="C12" s="38" t="s">
        <v>117</v>
      </c>
      <c r="D12" s="30">
        <f t="shared" si="8"/>
        <v>220</v>
      </c>
      <c r="E12" s="37">
        <v>0</v>
      </c>
      <c r="F12" s="312">
        <f t="shared" si="9"/>
        <v>220</v>
      </c>
      <c r="G12" s="37">
        <v>0</v>
      </c>
      <c r="H12" s="37">
        <v>208</v>
      </c>
      <c r="I12" s="37"/>
      <c r="J12" s="37">
        <v>12</v>
      </c>
      <c r="K12" s="260">
        <v>48</v>
      </c>
      <c r="L12" s="239">
        <f t="shared" si="10"/>
        <v>52</v>
      </c>
      <c r="M12" s="40"/>
      <c r="N12" s="40">
        <v>0</v>
      </c>
      <c r="O12" s="40"/>
      <c r="P12" s="40">
        <v>50</v>
      </c>
      <c r="Q12" s="40"/>
      <c r="R12" s="40">
        <v>2</v>
      </c>
      <c r="S12" s="40">
        <v>0</v>
      </c>
      <c r="T12" s="40"/>
      <c r="U12" s="40"/>
      <c r="V12" s="95">
        <f t="shared" si="11"/>
        <v>62</v>
      </c>
      <c r="W12" s="40"/>
      <c r="X12" s="40"/>
      <c r="Y12" s="40"/>
      <c r="Z12" s="43">
        <v>60</v>
      </c>
      <c r="AA12" s="43"/>
      <c r="AB12" s="43">
        <v>2</v>
      </c>
      <c r="AC12" s="43">
        <v>0</v>
      </c>
      <c r="AD12" s="43">
        <v>0</v>
      </c>
      <c r="AE12" s="240"/>
      <c r="AF12" s="239">
        <f t="shared" si="12"/>
        <v>48</v>
      </c>
      <c r="AG12" s="45"/>
      <c r="AH12" s="45"/>
      <c r="AI12" s="45"/>
      <c r="AJ12" s="45">
        <v>44</v>
      </c>
      <c r="AK12" s="45"/>
      <c r="AL12" s="45">
        <v>4</v>
      </c>
      <c r="AM12" s="45">
        <v>0</v>
      </c>
      <c r="AN12" s="45">
        <v>0</v>
      </c>
      <c r="AO12" s="45"/>
      <c r="AP12" s="100">
        <f t="shared" si="13"/>
        <v>58</v>
      </c>
      <c r="AQ12" s="45"/>
      <c r="AR12" s="45"/>
      <c r="AS12" s="45"/>
      <c r="AT12" s="45">
        <v>54</v>
      </c>
      <c r="AU12" s="45"/>
      <c r="AV12" s="45">
        <v>4</v>
      </c>
      <c r="AW12" s="45">
        <v>0</v>
      </c>
      <c r="AX12" s="46">
        <v>0</v>
      </c>
      <c r="AY12" s="234" t="s">
        <v>117</v>
      </c>
      <c r="AZ12" s="216">
        <f t="shared" si="14"/>
        <v>0</v>
      </c>
      <c r="BA12" s="8"/>
      <c r="BB12" s="8"/>
      <c r="BC12" s="8"/>
      <c r="BD12" s="8"/>
      <c r="BE12" s="8"/>
      <c r="BF12" s="8"/>
      <c r="BG12" s="8"/>
      <c r="BH12" s="8"/>
      <c r="BI12" s="3">
        <f t="shared" si="15"/>
        <v>0</v>
      </c>
      <c r="BJ12" s="8"/>
      <c r="BK12" s="8"/>
      <c r="BL12" s="8"/>
      <c r="BM12" s="8"/>
      <c r="BN12" s="8"/>
      <c r="BO12" s="8"/>
      <c r="BP12" s="8"/>
      <c r="BQ12" s="132"/>
      <c r="BR12" s="216">
        <f t="shared" si="16"/>
        <v>0</v>
      </c>
      <c r="BS12" s="8"/>
      <c r="BT12" s="8"/>
      <c r="BU12" s="8"/>
      <c r="BV12" s="8"/>
      <c r="BW12" s="8"/>
      <c r="BX12" s="8"/>
      <c r="BY12" s="8"/>
      <c r="BZ12" s="8"/>
      <c r="CA12" s="3">
        <f t="shared" si="17"/>
        <v>0</v>
      </c>
      <c r="CB12" s="8"/>
      <c r="CC12" s="8"/>
      <c r="CD12" s="8"/>
      <c r="CE12" s="8"/>
      <c r="CF12" s="8"/>
      <c r="CG12" s="8"/>
      <c r="CH12" s="8"/>
      <c r="CI12" s="13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</row>
    <row r="13" spans="1:151" ht="16.5" customHeight="1">
      <c r="A13" s="25" t="s">
        <v>134</v>
      </c>
      <c r="B13" s="28" t="s">
        <v>18</v>
      </c>
      <c r="C13" s="38" t="s">
        <v>117</v>
      </c>
      <c r="D13" s="30">
        <f t="shared" si="8"/>
        <v>216</v>
      </c>
      <c r="E13" s="37">
        <v>0</v>
      </c>
      <c r="F13" s="312">
        <f t="shared" si="9"/>
        <v>216</v>
      </c>
      <c r="G13" s="37">
        <v>121</v>
      </c>
      <c r="H13" s="37">
        <v>78</v>
      </c>
      <c r="I13" s="37"/>
      <c r="J13" s="37">
        <v>17</v>
      </c>
      <c r="K13" s="260">
        <v>6</v>
      </c>
      <c r="L13" s="239">
        <f t="shared" si="10"/>
        <v>52</v>
      </c>
      <c r="M13" s="40">
        <v>14</v>
      </c>
      <c r="N13" s="40">
        <v>0</v>
      </c>
      <c r="O13" s="40">
        <v>8</v>
      </c>
      <c r="P13" s="40">
        <v>26</v>
      </c>
      <c r="Q13" s="40"/>
      <c r="R13" s="40">
        <v>4</v>
      </c>
      <c r="S13" s="40">
        <v>0</v>
      </c>
      <c r="T13" s="40"/>
      <c r="U13" s="40"/>
      <c r="V13" s="95">
        <f t="shared" si="11"/>
        <v>62</v>
      </c>
      <c r="W13" s="40">
        <v>30</v>
      </c>
      <c r="X13" s="40">
        <v>1</v>
      </c>
      <c r="Y13" s="40">
        <v>8</v>
      </c>
      <c r="Z13" s="43">
        <v>19</v>
      </c>
      <c r="AA13" s="43"/>
      <c r="AB13" s="43">
        <v>4</v>
      </c>
      <c r="AC13" s="43">
        <v>0</v>
      </c>
      <c r="AD13" s="43">
        <v>0</v>
      </c>
      <c r="AE13" s="240"/>
      <c r="AF13" s="239">
        <f t="shared" si="12"/>
        <v>42</v>
      </c>
      <c r="AG13" s="45">
        <v>13</v>
      </c>
      <c r="AH13" s="45">
        <v>1</v>
      </c>
      <c r="AI13" s="45">
        <v>2</v>
      </c>
      <c r="AJ13" s="45">
        <v>23</v>
      </c>
      <c r="AK13" s="45"/>
      <c r="AL13" s="45">
        <v>3</v>
      </c>
      <c r="AM13" s="45">
        <v>0</v>
      </c>
      <c r="AN13" s="45"/>
      <c r="AP13" s="100">
        <f t="shared" si="13"/>
        <v>60</v>
      </c>
      <c r="AQ13" s="45">
        <v>44</v>
      </c>
      <c r="AR13" s="45"/>
      <c r="AS13" s="45"/>
      <c r="AT13" s="45">
        <v>10</v>
      </c>
      <c r="AU13" s="45"/>
      <c r="AV13" s="45">
        <v>6</v>
      </c>
      <c r="AW13" s="45">
        <v>0</v>
      </c>
      <c r="AX13" s="46"/>
      <c r="AY13" s="234" t="s">
        <v>117</v>
      </c>
      <c r="AZ13" s="216">
        <f t="shared" si="14"/>
        <v>0</v>
      </c>
      <c r="BA13" s="8"/>
      <c r="BB13" s="8"/>
      <c r="BC13" s="8"/>
      <c r="BD13" s="8"/>
      <c r="BE13" s="8"/>
      <c r="BF13" s="8"/>
      <c r="BG13" s="8"/>
      <c r="BH13" s="8"/>
      <c r="BI13" s="3">
        <f t="shared" si="15"/>
        <v>0</v>
      </c>
      <c r="BJ13" s="8"/>
      <c r="BK13" s="8"/>
      <c r="BL13" s="8"/>
      <c r="BM13" s="8"/>
      <c r="BN13" s="8"/>
      <c r="BO13" s="8"/>
      <c r="BP13" s="8"/>
      <c r="BQ13" s="132"/>
      <c r="BR13" s="216">
        <f t="shared" si="16"/>
        <v>0</v>
      </c>
      <c r="BS13" s="8"/>
      <c r="BT13" s="8"/>
      <c r="BU13" s="8"/>
      <c r="BV13" s="8"/>
      <c r="BW13" s="8"/>
      <c r="BX13" s="8"/>
      <c r="BY13" s="8"/>
      <c r="BZ13" s="8"/>
      <c r="CA13" s="3">
        <f t="shared" si="17"/>
        <v>0</v>
      </c>
      <c r="CB13" s="8"/>
      <c r="CC13" s="8"/>
      <c r="CD13" s="8"/>
      <c r="CE13" s="8"/>
      <c r="CF13" s="8"/>
      <c r="CG13" s="8"/>
      <c r="CH13" s="8"/>
      <c r="CI13" s="13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</row>
    <row r="14" spans="1:151" ht="13.5" customHeight="1">
      <c r="A14" s="94" t="s">
        <v>135</v>
      </c>
      <c r="B14" s="26" t="s">
        <v>57</v>
      </c>
      <c r="C14" s="38" t="s">
        <v>127</v>
      </c>
      <c r="D14" s="203">
        <f t="shared" si="8"/>
        <v>182</v>
      </c>
      <c r="E14" s="79">
        <v>0</v>
      </c>
      <c r="F14" s="312">
        <f t="shared" si="9"/>
        <v>182</v>
      </c>
      <c r="G14" s="79">
        <v>95</v>
      </c>
      <c r="H14" s="79">
        <v>35</v>
      </c>
      <c r="I14" s="79">
        <v>36</v>
      </c>
      <c r="J14" s="79">
        <v>16</v>
      </c>
      <c r="K14" s="261">
        <v>3</v>
      </c>
      <c r="L14" s="239">
        <f t="shared" si="10"/>
        <v>58</v>
      </c>
      <c r="M14" s="46">
        <v>33</v>
      </c>
      <c r="N14" s="46">
        <v>0</v>
      </c>
      <c r="O14" s="46">
        <v>0</v>
      </c>
      <c r="P14" s="46">
        <v>8</v>
      </c>
      <c r="Q14" s="46">
        <v>12</v>
      </c>
      <c r="R14" s="46">
        <v>5</v>
      </c>
      <c r="S14" s="46">
        <v>0</v>
      </c>
      <c r="T14" s="46"/>
      <c r="U14" s="46"/>
      <c r="V14" s="95">
        <f t="shared" si="11"/>
        <v>60</v>
      </c>
      <c r="W14" s="46">
        <v>35</v>
      </c>
      <c r="X14" s="46">
        <v>0</v>
      </c>
      <c r="Y14" s="46">
        <v>0</v>
      </c>
      <c r="Z14" s="45">
        <v>8</v>
      </c>
      <c r="AA14" s="45">
        <v>12</v>
      </c>
      <c r="AB14" s="45">
        <v>5</v>
      </c>
      <c r="AC14" s="45">
        <v>0</v>
      </c>
      <c r="AD14" s="45">
        <v>0</v>
      </c>
      <c r="AE14" s="241" t="s">
        <v>117</v>
      </c>
      <c r="AF14" s="239">
        <f t="shared" si="12"/>
        <v>64</v>
      </c>
      <c r="AG14" s="45">
        <v>27</v>
      </c>
      <c r="AH14" s="45">
        <v>0</v>
      </c>
      <c r="AI14" s="45">
        <v>0</v>
      </c>
      <c r="AJ14" s="45">
        <v>19</v>
      </c>
      <c r="AK14" s="45">
        <v>12</v>
      </c>
      <c r="AL14" s="45">
        <v>6</v>
      </c>
      <c r="AM14" s="45">
        <v>0</v>
      </c>
      <c r="AN14" s="45">
        <v>0</v>
      </c>
      <c r="AO14" s="98" t="s">
        <v>117</v>
      </c>
      <c r="AP14" s="100">
        <f t="shared" si="13"/>
        <v>0</v>
      </c>
      <c r="AQ14" s="45"/>
      <c r="AR14" s="45"/>
      <c r="AS14" s="45"/>
      <c r="AT14" s="45"/>
      <c r="AU14" s="45"/>
      <c r="AV14" s="45"/>
      <c r="AW14" s="45">
        <v>0</v>
      </c>
      <c r="AX14" s="46"/>
      <c r="AY14" s="311"/>
      <c r="AZ14" s="216">
        <f t="shared" si="14"/>
        <v>0</v>
      </c>
      <c r="BA14" s="8"/>
      <c r="BB14" s="8"/>
      <c r="BC14" s="8"/>
      <c r="BD14" s="8"/>
      <c r="BE14" s="8"/>
      <c r="BF14" s="8"/>
      <c r="BG14" s="8"/>
      <c r="BH14" s="8"/>
      <c r="BI14" s="3">
        <f t="shared" si="15"/>
        <v>0</v>
      </c>
      <c r="BJ14" s="8"/>
      <c r="BK14" s="8"/>
      <c r="BL14" s="8"/>
      <c r="BM14" s="8"/>
      <c r="BN14" s="8"/>
      <c r="BO14" s="8"/>
      <c r="BP14" s="8"/>
      <c r="BQ14" s="132"/>
      <c r="BR14" s="216">
        <f t="shared" si="16"/>
        <v>0</v>
      </c>
      <c r="BS14" s="8"/>
      <c r="BT14" s="8"/>
      <c r="BU14" s="8"/>
      <c r="BV14" s="8"/>
      <c r="BW14" s="8"/>
      <c r="BX14" s="8"/>
      <c r="BY14" s="8"/>
      <c r="BZ14" s="8"/>
      <c r="CA14" s="3">
        <f t="shared" si="17"/>
        <v>0</v>
      </c>
      <c r="CB14" s="8"/>
      <c r="CC14" s="8"/>
      <c r="CD14" s="8"/>
      <c r="CE14" s="8"/>
      <c r="CF14" s="8"/>
      <c r="CG14" s="8"/>
      <c r="CH14" s="8"/>
      <c r="CI14" s="13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</row>
    <row r="15" spans="1:151" ht="13.5" customHeight="1">
      <c r="A15" s="94" t="s">
        <v>136</v>
      </c>
      <c r="B15" s="26" t="s">
        <v>19</v>
      </c>
      <c r="C15" s="38" t="s">
        <v>151</v>
      </c>
      <c r="D15" s="30">
        <f t="shared" si="8"/>
        <v>216</v>
      </c>
      <c r="E15" s="47">
        <v>0</v>
      </c>
      <c r="F15" s="312">
        <f t="shared" si="9"/>
        <v>216</v>
      </c>
      <c r="G15" s="47">
        <v>4</v>
      </c>
      <c r="H15" s="47">
        <v>196</v>
      </c>
      <c r="I15" s="47"/>
      <c r="J15" s="47">
        <v>16</v>
      </c>
      <c r="K15" s="262">
        <v>21</v>
      </c>
      <c r="L15" s="239">
        <f t="shared" si="10"/>
        <v>56</v>
      </c>
      <c r="M15" s="40"/>
      <c r="N15" s="40">
        <v>0</v>
      </c>
      <c r="O15" s="40">
        <v>2</v>
      </c>
      <c r="P15" s="40">
        <v>52</v>
      </c>
      <c r="Q15" s="40"/>
      <c r="R15" s="40">
        <v>2</v>
      </c>
      <c r="S15" s="40">
        <v>0</v>
      </c>
      <c r="T15" s="40"/>
      <c r="U15" s="40" t="s">
        <v>120</v>
      </c>
      <c r="V15" s="95">
        <f t="shared" si="11"/>
        <v>58</v>
      </c>
      <c r="W15" s="40"/>
      <c r="X15" s="40">
        <v>0</v>
      </c>
      <c r="Y15" s="40">
        <v>0</v>
      </c>
      <c r="Z15" s="43">
        <v>55</v>
      </c>
      <c r="AA15" s="43"/>
      <c r="AB15" s="43">
        <v>3</v>
      </c>
      <c r="AC15" s="43">
        <v>0</v>
      </c>
      <c r="AD15" s="43">
        <v>0</v>
      </c>
      <c r="AE15" s="240" t="s">
        <v>120</v>
      </c>
      <c r="AF15" s="239">
        <f t="shared" si="12"/>
        <v>52</v>
      </c>
      <c r="AG15" s="43"/>
      <c r="AH15" s="43"/>
      <c r="AI15" s="43">
        <v>2</v>
      </c>
      <c r="AJ15" s="43">
        <v>45</v>
      </c>
      <c r="AK15" s="43"/>
      <c r="AL15" s="43">
        <v>5</v>
      </c>
      <c r="AM15" s="43">
        <v>0</v>
      </c>
      <c r="AN15" s="43"/>
      <c r="AO15" s="43" t="s">
        <v>120</v>
      </c>
      <c r="AP15" s="100">
        <f t="shared" si="13"/>
        <v>50</v>
      </c>
      <c r="AQ15" s="45"/>
      <c r="AR15" s="43"/>
      <c r="AS15" s="43"/>
      <c r="AT15" s="43">
        <v>44</v>
      </c>
      <c r="AU15" s="43"/>
      <c r="AV15" s="43">
        <v>6</v>
      </c>
      <c r="AW15" s="43">
        <v>0</v>
      </c>
      <c r="AX15" s="40"/>
      <c r="AY15" s="234" t="s">
        <v>117</v>
      </c>
      <c r="AZ15" s="216">
        <f t="shared" si="14"/>
        <v>0</v>
      </c>
      <c r="BA15" s="8"/>
      <c r="BB15" s="8"/>
      <c r="BC15" s="8"/>
      <c r="BD15" s="8"/>
      <c r="BE15" s="8"/>
      <c r="BF15" s="8"/>
      <c r="BG15" s="8"/>
      <c r="BH15" s="8"/>
      <c r="BI15" s="3">
        <f t="shared" si="15"/>
        <v>0</v>
      </c>
      <c r="BJ15" s="8"/>
      <c r="BK15" s="8"/>
      <c r="BL15" s="8"/>
      <c r="BM15" s="8"/>
      <c r="BN15" s="8"/>
      <c r="BO15" s="8"/>
      <c r="BP15" s="8"/>
      <c r="BQ15" s="132"/>
      <c r="BR15" s="216">
        <f t="shared" si="16"/>
        <v>0</v>
      </c>
      <c r="BS15" s="8"/>
      <c r="BT15" s="8"/>
      <c r="BU15" s="8"/>
      <c r="BV15" s="8"/>
      <c r="BW15" s="8"/>
      <c r="BX15" s="8"/>
      <c r="BY15" s="8"/>
      <c r="BZ15" s="8"/>
      <c r="CA15" s="3">
        <f t="shared" si="17"/>
        <v>0</v>
      </c>
      <c r="CB15" s="8"/>
      <c r="CC15" s="8"/>
      <c r="CD15" s="8"/>
      <c r="CE15" s="8"/>
      <c r="CF15" s="8"/>
      <c r="CG15" s="8"/>
      <c r="CH15" s="8"/>
      <c r="CI15" s="13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</row>
    <row r="16" spans="1:151" ht="12.75" customHeight="1">
      <c r="A16" s="94" t="s">
        <v>137</v>
      </c>
      <c r="B16" s="26" t="s">
        <v>128</v>
      </c>
      <c r="C16" s="38" t="s">
        <v>117</v>
      </c>
      <c r="D16" s="30">
        <f t="shared" si="8"/>
        <v>34</v>
      </c>
      <c r="E16" s="99">
        <v>0</v>
      </c>
      <c r="F16" s="312">
        <f t="shared" si="9"/>
        <v>34</v>
      </c>
      <c r="G16" s="49">
        <v>18</v>
      </c>
      <c r="H16" s="49">
        <v>10</v>
      </c>
      <c r="I16" s="49"/>
      <c r="J16" s="49">
        <v>6</v>
      </c>
      <c r="K16" s="262">
        <v>59</v>
      </c>
      <c r="L16" s="239">
        <f t="shared" si="10"/>
        <v>0</v>
      </c>
      <c r="M16" s="40">
        <f>N16+O16+P16+R16</f>
        <v>0</v>
      </c>
      <c r="N16" s="41">
        <v>0</v>
      </c>
      <c r="O16" s="41">
        <v>0</v>
      </c>
      <c r="P16" s="41">
        <v>0</v>
      </c>
      <c r="Q16" s="41"/>
      <c r="R16" s="41">
        <v>0</v>
      </c>
      <c r="S16" s="41">
        <v>0</v>
      </c>
      <c r="T16" s="41"/>
      <c r="U16" s="41"/>
      <c r="V16" s="95">
        <f t="shared" si="11"/>
        <v>0</v>
      </c>
      <c r="W16" s="40"/>
      <c r="X16" s="40"/>
      <c r="Y16" s="40"/>
      <c r="Z16" s="43"/>
      <c r="AA16" s="43"/>
      <c r="AB16" s="43"/>
      <c r="AC16" s="43"/>
      <c r="AD16" s="43">
        <v>0</v>
      </c>
      <c r="AE16" s="240"/>
      <c r="AF16" s="239">
        <f t="shared" si="12"/>
        <v>0</v>
      </c>
      <c r="AG16" s="43"/>
      <c r="AH16" s="43"/>
      <c r="AI16" s="43"/>
      <c r="AJ16" s="43"/>
      <c r="AK16" s="43"/>
      <c r="AL16" s="43"/>
      <c r="AM16" s="43">
        <v>0</v>
      </c>
      <c r="AN16" s="43"/>
      <c r="AO16" s="49"/>
      <c r="AP16" s="100">
        <f t="shared" si="13"/>
        <v>34</v>
      </c>
      <c r="AQ16" s="45">
        <v>18</v>
      </c>
      <c r="AR16" s="43"/>
      <c r="AS16" s="43"/>
      <c r="AT16" s="43">
        <v>10</v>
      </c>
      <c r="AU16" s="43"/>
      <c r="AV16" s="43">
        <v>6</v>
      </c>
      <c r="AW16" s="43">
        <v>0</v>
      </c>
      <c r="AX16" s="40">
        <v>0</v>
      </c>
      <c r="AY16" s="234" t="s">
        <v>117</v>
      </c>
      <c r="AZ16" s="216">
        <f t="shared" si="14"/>
        <v>0</v>
      </c>
      <c r="BA16" s="8"/>
      <c r="BB16" s="8"/>
      <c r="BC16" s="8"/>
      <c r="BD16" s="8"/>
      <c r="BE16" s="8"/>
      <c r="BF16" s="8"/>
      <c r="BG16" s="8"/>
      <c r="BH16" s="8"/>
      <c r="BI16" s="3">
        <f t="shared" si="15"/>
        <v>0</v>
      </c>
      <c r="BJ16" s="8"/>
      <c r="BK16" s="8"/>
      <c r="BL16" s="8"/>
      <c r="BM16" s="8"/>
      <c r="BN16" s="8"/>
      <c r="BO16" s="8"/>
      <c r="BP16" s="8"/>
      <c r="BQ16" s="132"/>
      <c r="BR16" s="216">
        <f t="shared" si="16"/>
        <v>0</v>
      </c>
      <c r="BS16" s="8"/>
      <c r="BT16" s="8"/>
      <c r="BU16" s="8"/>
      <c r="BV16" s="8"/>
      <c r="BW16" s="8"/>
      <c r="BX16" s="8"/>
      <c r="BY16" s="8"/>
      <c r="BZ16" s="8"/>
      <c r="CA16" s="3">
        <f t="shared" si="17"/>
        <v>0</v>
      </c>
      <c r="CB16" s="8"/>
      <c r="CC16" s="8"/>
      <c r="CD16" s="8"/>
      <c r="CE16" s="8"/>
      <c r="CF16" s="8"/>
      <c r="CG16" s="8"/>
      <c r="CH16" s="8"/>
      <c r="CI16" s="13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</row>
    <row r="17" spans="1:151" ht="15" customHeight="1">
      <c r="A17" s="94" t="s">
        <v>138</v>
      </c>
      <c r="B17" s="26" t="s">
        <v>20</v>
      </c>
      <c r="C17" s="38" t="s">
        <v>117</v>
      </c>
      <c r="D17" s="30">
        <f t="shared" si="8"/>
        <v>72</v>
      </c>
      <c r="E17" s="47">
        <v>0</v>
      </c>
      <c r="F17" s="312">
        <f t="shared" si="9"/>
        <v>72</v>
      </c>
      <c r="G17" s="37">
        <v>13</v>
      </c>
      <c r="H17" s="37">
        <v>52</v>
      </c>
      <c r="I17" s="37"/>
      <c r="J17" s="37">
        <v>7</v>
      </c>
      <c r="K17" s="260">
        <v>0</v>
      </c>
      <c r="L17" s="239">
        <f t="shared" si="10"/>
        <v>36</v>
      </c>
      <c r="M17" s="40">
        <v>7</v>
      </c>
      <c r="N17" s="40">
        <v>0</v>
      </c>
      <c r="O17" s="40"/>
      <c r="P17" s="40">
        <v>26</v>
      </c>
      <c r="Q17" s="40"/>
      <c r="R17" s="40">
        <v>3</v>
      </c>
      <c r="S17" s="40">
        <v>0</v>
      </c>
      <c r="T17" s="40"/>
      <c r="U17" s="40"/>
      <c r="V17" s="95">
        <f t="shared" si="11"/>
        <v>36</v>
      </c>
      <c r="W17" s="40">
        <v>6</v>
      </c>
      <c r="X17" s="40">
        <v>0</v>
      </c>
      <c r="Y17" s="40"/>
      <c r="Z17" s="43">
        <v>26</v>
      </c>
      <c r="AA17" s="43"/>
      <c r="AB17" s="43">
        <v>4</v>
      </c>
      <c r="AC17" s="43">
        <v>0</v>
      </c>
      <c r="AD17" s="43">
        <v>0</v>
      </c>
      <c r="AE17" s="240" t="s">
        <v>117</v>
      </c>
      <c r="AF17" s="239">
        <f t="shared" si="12"/>
        <v>0</v>
      </c>
      <c r="AG17" s="50"/>
      <c r="AH17" s="50"/>
      <c r="AI17" s="50"/>
      <c r="AJ17" s="50"/>
      <c r="AK17" s="50"/>
      <c r="AL17" s="50"/>
      <c r="AM17" s="43">
        <v>0</v>
      </c>
      <c r="AN17" s="43"/>
      <c r="AO17" s="42"/>
      <c r="AP17" s="100">
        <f t="shared" si="13"/>
        <v>0</v>
      </c>
      <c r="AQ17" s="101"/>
      <c r="AR17" s="50"/>
      <c r="AS17" s="50"/>
      <c r="AT17" s="50"/>
      <c r="AU17" s="50"/>
      <c r="AV17" s="50"/>
      <c r="AW17" s="53">
        <v>0</v>
      </c>
      <c r="AX17" s="40"/>
      <c r="AY17" s="143"/>
      <c r="AZ17" s="216">
        <f t="shared" si="14"/>
        <v>0</v>
      </c>
      <c r="BA17" s="8"/>
      <c r="BB17" s="8"/>
      <c r="BC17" s="8"/>
      <c r="BD17" s="8"/>
      <c r="BE17" s="8"/>
      <c r="BF17" s="8"/>
      <c r="BG17" s="8"/>
      <c r="BH17" s="8"/>
      <c r="BI17" s="3">
        <f t="shared" si="15"/>
        <v>0</v>
      </c>
      <c r="BJ17" s="8"/>
      <c r="BK17" s="8"/>
      <c r="BL17" s="8"/>
      <c r="BM17" s="8"/>
      <c r="BN17" s="8"/>
      <c r="BO17" s="8"/>
      <c r="BP17" s="8"/>
      <c r="BQ17" s="132"/>
      <c r="BR17" s="216">
        <f t="shared" si="16"/>
        <v>0</v>
      </c>
      <c r="BS17" s="8"/>
      <c r="BT17" s="8"/>
      <c r="BU17" s="8"/>
      <c r="BV17" s="8"/>
      <c r="BW17" s="8"/>
      <c r="BX17" s="8"/>
      <c r="BY17" s="8"/>
      <c r="BZ17" s="8"/>
      <c r="CA17" s="3">
        <f t="shared" si="17"/>
        <v>0</v>
      </c>
      <c r="CB17" s="8"/>
      <c r="CC17" s="8"/>
      <c r="CD17" s="8"/>
      <c r="CE17" s="8"/>
      <c r="CF17" s="8"/>
      <c r="CG17" s="8"/>
      <c r="CH17" s="8"/>
      <c r="CI17" s="13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</row>
    <row r="18" spans="1:151" ht="36" customHeight="1">
      <c r="A18" s="94" t="s">
        <v>139</v>
      </c>
      <c r="B18" s="97" t="s">
        <v>145</v>
      </c>
      <c r="C18" s="98" t="s">
        <v>126</v>
      </c>
      <c r="D18" s="30">
        <f t="shared" si="8"/>
        <v>350</v>
      </c>
      <c r="E18" s="47">
        <v>0</v>
      </c>
      <c r="F18" s="312">
        <f t="shared" si="9"/>
        <v>350</v>
      </c>
      <c r="G18" s="47">
        <v>10</v>
      </c>
      <c r="H18" s="47">
        <v>320</v>
      </c>
      <c r="I18" s="47"/>
      <c r="J18" s="47">
        <v>20</v>
      </c>
      <c r="K18" s="263">
        <v>34</v>
      </c>
      <c r="L18" s="239">
        <f t="shared" si="10"/>
        <v>108</v>
      </c>
      <c r="M18" s="40">
        <v>2</v>
      </c>
      <c r="N18" s="40">
        <v>0</v>
      </c>
      <c r="O18" s="40">
        <v>0</v>
      </c>
      <c r="P18" s="40">
        <v>103</v>
      </c>
      <c r="Q18" s="40"/>
      <c r="R18" s="40">
        <v>3</v>
      </c>
      <c r="S18" s="40">
        <v>0</v>
      </c>
      <c r="T18" s="40"/>
      <c r="U18" s="38" t="s">
        <v>117</v>
      </c>
      <c r="V18" s="95">
        <f t="shared" si="11"/>
        <v>76</v>
      </c>
      <c r="W18" s="40">
        <v>2</v>
      </c>
      <c r="X18" s="40"/>
      <c r="Y18" s="40"/>
      <c r="Z18" s="43">
        <v>67</v>
      </c>
      <c r="AA18" s="43"/>
      <c r="AB18" s="43">
        <v>7</v>
      </c>
      <c r="AC18" s="43"/>
      <c r="AD18" s="43">
        <v>0</v>
      </c>
      <c r="AE18" s="240"/>
      <c r="AF18" s="239">
        <f t="shared" si="12"/>
        <v>86</v>
      </c>
      <c r="AG18" s="53">
        <v>3</v>
      </c>
      <c r="AH18" s="50"/>
      <c r="AI18" s="50"/>
      <c r="AJ18" s="53">
        <v>77</v>
      </c>
      <c r="AK18" s="53"/>
      <c r="AL18" s="53">
        <v>6</v>
      </c>
      <c r="AM18" s="43">
        <v>0</v>
      </c>
      <c r="AN18" s="43"/>
      <c r="AO18" s="42"/>
      <c r="AP18" s="100">
        <f t="shared" si="13"/>
        <v>80</v>
      </c>
      <c r="AQ18" s="70">
        <v>3</v>
      </c>
      <c r="AR18" s="91"/>
      <c r="AS18" s="91"/>
      <c r="AT18" s="70">
        <v>73</v>
      </c>
      <c r="AU18" s="70"/>
      <c r="AV18" s="70">
        <v>4</v>
      </c>
      <c r="AW18" s="70">
        <v>0</v>
      </c>
      <c r="AX18" s="92"/>
      <c r="AY18" s="233" t="s">
        <v>118</v>
      </c>
      <c r="AZ18" s="216">
        <f t="shared" si="14"/>
        <v>0</v>
      </c>
      <c r="BA18" s="8"/>
      <c r="BB18" s="8"/>
      <c r="BC18" s="8"/>
      <c r="BD18" s="8"/>
      <c r="BE18" s="8"/>
      <c r="BF18" s="8"/>
      <c r="BG18" s="8"/>
      <c r="BH18" s="8"/>
      <c r="BI18" s="3">
        <f t="shared" si="15"/>
        <v>0</v>
      </c>
      <c r="BJ18" s="8"/>
      <c r="BK18" s="8"/>
      <c r="BL18" s="8"/>
      <c r="BM18" s="8"/>
      <c r="BN18" s="8"/>
      <c r="BO18" s="8"/>
      <c r="BP18" s="8"/>
      <c r="BQ18" s="132"/>
      <c r="BR18" s="216">
        <f t="shared" si="16"/>
        <v>0</v>
      </c>
      <c r="BS18" s="8"/>
      <c r="BT18" s="8"/>
      <c r="BU18" s="8"/>
      <c r="BV18" s="8"/>
      <c r="BW18" s="8"/>
      <c r="BX18" s="8"/>
      <c r="BY18" s="8"/>
      <c r="BZ18" s="8"/>
      <c r="CA18" s="3">
        <f t="shared" si="17"/>
        <v>0</v>
      </c>
      <c r="CB18" s="8"/>
      <c r="CC18" s="8"/>
      <c r="CD18" s="8"/>
      <c r="CE18" s="8"/>
      <c r="CF18" s="8"/>
      <c r="CG18" s="8"/>
      <c r="CH18" s="8"/>
      <c r="CI18" s="13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</row>
    <row r="19" spans="1:151" ht="15" customHeight="1">
      <c r="A19" s="94" t="s">
        <v>140</v>
      </c>
      <c r="B19" s="29" t="s">
        <v>142</v>
      </c>
      <c r="C19" s="38" t="s">
        <v>117</v>
      </c>
      <c r="D19" s="30">
        <f t="shared" si="8"/>
        <v>146</v>
      </c>
      <c r="E19" s="47">
        <v>0</v>
      </c>
      <c r="F19" s="312">
        <f t="shared" si="9"/>
        <v>146</v>
      </c>
      <c r="G19" s="47">
        <v>38</v>
      </c>
      <c r="H19" s="47">
        <v>94</v>
      </c>
      <c r="I19" s="47"/>
      <c r="J19" s="47">
        <v>14</v>
      </c>
      <c r="K19" s="263"/>
      <c r="L19" s="239">
        <f t="shared" si="10"/>
        <v>58</v>
      </c>
      <c r="M19" s="46">
        <v>15</v>
      </c>
      <c r="N19" s="46">
        <v>0</v>
      </c>
      <c r="O19" s="46"/>
      <c r="P19" s="46">
        <v>40</v>
      </c>
      <c r="Q19" s="46"/>
      <c r="R19" s="46">
        <v>3</v>
      </c>
      <c r="S19" s="46">
        <v>0</v>
      </c>
      <c r="T19" s="46"/>
      <c r="U19" s="46"/>
      <c r="V19" s="95">
        <f t="shared" si="11"/>
        <v>60</v>
      </c>
      <c r="W19" s="46">
        <v>15</v>
      </c>
      <c r="X19" s="46"/>
      <c r="Y19" s="46"/>
      <c r="Z19" s="45">
        <v>41</v>
      </c>
      <c r="AA19" s="45"/>
      <c r="AB19" s="45">
        <v>4</v>
      </c>
      <c r="AC19" s="45"/>
      <c r="AD19" s="45">
        <v>0</v>
      </c>
      <c r="AE19" s="241"/>
      <c r="AF19" s="239">
        <f t="shared" si="12"/>
        <v>28</v>
      </c>
      <c r="AG19" s="70">
        <v>8</v>
      </c>
      <c r="AH19" s="101"/>
      <c r="AI19" s="101"/>
      <c r="AJ19" s="70">
        <v>13</v>
      </c>
      <c r="AK19" s="70"/>
      <c r="AL19" s="70">
        <v>7</v>
      </c>
      <c r="AM19" s="45">
        <v>0</v>
      </c>
      <c r="AN19" s="45"/>
      <c r="AO19" s="98" t="s">
        <v>117</v>
      </c>
      <c r="AP19" s="100">
        <f t="shared" si="13"/>
        <v>0</v>
      </c>
      <c r="AQ19" s="101"/>
      <c r="AR19" s="91"/>
      <c r="AS19" s="91"/>
      <c r="AT19" s="70"/>
      <c r="AU19" s="70"/>
      <c r="AV19" s="70"/>
      <c r="AW19" s="70">
        <v>0</v>
      </c>
      <c r="AX19" s="92"/>
      <c r="AY19" s="235"/>
      <c r="AZ19" s="216">
        <f t="shared" si="14"/>
        <v>0</v>
      </c>
      <c r="BA19" s="8"/>
      <c r="BB19" s="8"/>
      <c r="BC19" s="8"/>
      <c r="BD19" s="8"/>
      <c r="BE19" s="8"/>
      <c r="BF19" s="8"/>
      <c r="BG19" s="8"/>
      <c r="BH19" s="8"/>
      <c r="BI19" s="3">
        <f t="shared" si="15"/>
        <v>0</v>
      </c>
      <c r="BJ19" s="8"/>
      <c r="BK19" s="8"/>
      <c r="BL19" s="8"/>
      <c r="BM19" s="8"/>
      <c r="BN19" s="8"/>
      <c r="BO19" s="8"/>
      <c r="BP19" s="8"/>
      <c r="BQ19" s="132"/>
      <c r="BR19" s="216">
        <f t="shared" si="16"/>
        <v>0</v>
      </c>
      <c r="BS19" s="8"/>
      <c r="BT19" s="8"/>
      <c r="BU19" s="8"/>
      <c r="BV19" s="8"/>
      <c r="BW19" s="8"/>
      <c r="BX19" s="8"/>
      <c r="BY19" s="8"/>
      <c r="BZ19" s="8"/>
      <c r="CA19" s="3">
        <f t="shared" si="17"/>
        <v>0</v>
      </c>
      <c r="CB19" s="8"/>
      <c r="CC19" s="8"/>
      <c r="CD19" s="8"/>
      <c r="CE19" s="8"/>
      <c r="CF19" s="8"/>
      <c r="CG19" s="8"/>
      <c r="CH19" s="8"/>
      <c r="CI19" s="13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</row>
    <row r="20" spans="1:151" ht="15" customHeight="1">
      <c r="A20" s="94" t="s">
        <v>141</v>
      </c>
      <c r="B20" s="29" t="s">
        <v>58</v>
      </c>
      <c r="C20" s="38" t="s">
        <v>126</v>
      </c>
      <c r="D20" s="30">
        <f t="shared" si="8"/>
        <v>186</v>
      </c>
      <c r="E20" s="47">
        <v>0</v>
      </c>
      <c r="F20" s="312">
        <f t="shared" si="9"/>
        <v>186</v>
      </c>
      <c r="G20" s="47">
        <v>157</v>
      </c>
      <c r="H20" s="47">
        <v>19</v>
      </c>
      <c r="I20" s="47"/>
      <c r="J20" s="47">
        <v>10</v>
      </c>
      <c r="K20" s="263"/>
      <c r="L20" s="239">
        <f t="shared" si="10"/>
        <v>90</v>
      </c>
      <c r="M20" s="46">
        <v>76</v>
      </c>
      <c r="N20" s="46">
        <v>0</v>
      </c>
      <c r="O20" s="46"/>
      <c r="P20" s="46">
        <v>9</v>
      </c>
      <c r="Q20" s="46"/>
      <c r="R20" s="46">
        <v>5</v>
      </c>
      <c r="S20" s="46">
        <v>0</v>
      </c>
      <c r="T20" s="46"/>
      <c r="U20" s="98" t="s">
        <v>117</v>
      </c>
      <c r="V20" s="95">
        <f t="shared" si="11"/>
        <v>96</v>
      </c>
      <c r="W20" s="46">
        <v>81</v>
      </c>
      <c r="X20" s="46"/>
      <c r="Y20" s="46"/>
      <c r="Z20" s="45">
        <v>10</v>
      </c>
      <c r="AA20" s="45"/>
      <c r="AB20" s="45">
        <v>5</v>
      </c>
      <c r="AC20" s="45"/>
      <c r="AD20" s="45">
        <v>0</v>
      </c>
      <c r="AE20" s="241" t="s">
        <v>118</v>
      </c>
      <c r="AF20" s="239">
        <f t="shared" si="12"/>
        <v>0</v>
      </c>
      <c r="AG20" s="101"/>
      <c r="AH20" s="101"/>
      <c r="AI20" s="101"/>
      <c r="AJ20" s="101"/>
      <c r="AK20" s="101"/>
      <c r="AL20" s="101"/>
      <c r="AM20" s="45">
        <v>0</v>
      </c>
      <c r="AN20" s="45"/>
      <c r="AO20" s="102"/>
      <c r="AP20" s="100">
        <f t="shared" si="13"/>
        <v>0</v>
      </c>
      <c r="AQ20" s="101"/>
      <c r="AR20" s="91"/>
      <c r="AS20" s="91"/>
      <c r="AT20" s="70"/>
      <c r="AU20" s="70"/>
      <c r="AV20" s="70"/>
      <c r="AW20" s="70">
        <v>0</v>
      </c>
      <c r="AX20" s="92"/>
      <c r="AY20" s="235"/>
      <c r="AZ20" s="216">
        <f t="shared" si="14"/>
        <v>0</v>
      </c>
      <c r="BA20" s="8"/>
      <c r="BB20" s="8"/>
      <c r="BC20" s="8"/>
      <c r="BD20" s="8"/>
      <c r="BE20" s="8"/>
      <c r="BF20" s="8"/>
      <c r="BG20" s="8"/>
      <c r="BH20" s="8"/>
      <c r="BI20" s="3">
        <f t="shared" si="15"/>
        <v>0</v>
      </c>
      <c r="BJ20" s="8"/>
      <c r="BK20" s="8"/>
      <c r="BL20" s="8"/>
      <c r="BM20" s="8"/>
      <c r="BN20" s="8"/>
      <c r="BO20" s="8"/>
      <c r="BP20" s="8"/>
      <c r="BQ20" s="132"/>
      <c r="BR20" s="216">
        <f t="shared" si="16"/>
        <v>0</v>
      </c>
      <c r="BS20" s="8"/>
      <c r="BT20" s="8"/>
      <c r="BU20" s="8"/>
      <c r="BV20" s="8"/>
      <c r="BW20" s="8"/>
      <c r="BX20" s="8"/>
      <c r="BY20" s="8"/>
      <c r="BZ20" s="8"/>
      <c r="CA20" s="3">
        <f t="shared" si="17"/>
        <v>0</v>
      </c>
      <c r="CB20" s="8"/>
      <c r="CC20" s="8"/>
      <c r="CD20" s="8"/>
      <c r="CE20" s="8"/>
      <c r="CF20" s="8"/>
      <c r="CG20" s="8"/>
      <c r="CH20" s="8"/>
      <c r="CI20" s="13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</row>
    <row r="21" spans="1:151" s="7" customFormat="1" ht="25.5" customHeight="1">
      <c r="A21" s="24" t="s">
        <v>23</v>
      </c>
      <c r="B21" s="24" t="s">
        <v>24</v>
      </c>
      <c r="C21" s="33" t="s">
        <v>154</v>
      </c>
      <c r="D21" s="65">
        <f aca="true" t="shared" si="18" ref="D21:K21">D22+D23+D24+D25+D26+D27+D28+D29+D30</f>
        <v>548</v>
      </c>
      <c r="E21" s="65">
        <f t="shared" si="18"/>
        <v>41</v>
      </c>
      <c r="F21" s="65">
        <f t="shared" si="18"/>
        <v>507</v>
      </c>
      <c r="G21" s="65">
        <f t="shared" si="18"/>
        <v>271</v>
      </c>
      <c r="H21" s="65">
        <f t="shared" si="18"/>
        <v>193</v>
      </c>
      <c r="I21" s="65"/>
      <c r="J21" s="65">
        <f t="shared" si="18"/>
        <v>43</v>
      </c>
      <c r="K21" s="264">
        <f t="shared" si="18"/>
        <v>222</v>
      </c>
      <c r="L21" s="251">
        <f>L22+L23+L24+L25+L26+L27+L28+L29+L30</f>
        <v>0</v>
      </c>
      <c r="M21" s="66">
        <f aca="true" t="shared" si="19" ref="M21:T21">M22+M23+M24+M25+M26+M27+M28+M29+M30</f>
        <v>0</v>
      </c>
      <c r="N21" s="66">
        <f t="shared" si="19"/>
        <v>0</v>
      </c>
      <c r="O21" s="66">
        <f t="shared" si="19"/>
        <v>0</v>
      </c>
      <c r="P21" s="66">
        <f t="shared" si="19"/>
        <v>0</v>
      </c>
      <c r="Q21" s="66">
        <f t="shared" si="19"/>
        <v>0</v>
      </c>
      <c r="R21" s="66">
        <f t="shared" si="19"/>
        <v>0</v>
      </c>
      <c r="S21" s="66">
        <f t="shared" si="19"/>
        <v>0</v>
      </c>
      <c r="T21" s="66">
        <f t="shared" si="19"/>
        <v>0</v>
      </c>
      <c r="U21" s="33"/>
      <c r="V21" s="35">
        <f aca="true" t="shared" si="20" ref="V21:AC21">V22+V23+V24+V25+V26+V27+V28+V29+V30</f>
        <v>114</v>
      </c>
      <c r="W21" s="35">
        <f t="shared" si="20"/>
        <v>60</v>
      </c>
      <c r="X21" s="35">
        <f t="shared" si="20"/>
        <v>0</v>
      </c>
      <c r="Y21" s="35">
        <f t="shared" si="20"/>
        <v>8</v>
      </c>
      <c r="Z21" s="35">
        <f t="shared" si="20"/>
        <v>30</v>
      </c>
      <c r="AA21" s="35">
        <f t="shared" si="20"/>
        <v>0</v>
      </c>
      <c r="AB21" s="35">
        <f t="shared" si="20"/>
        <v>7</v>
      </c>
      <c r="AC21" s="35">
        <f t="shared" si="20"/>
        <v>9</v>
      </c>
      <c r="AD21" s="35"/>
      <c r="AE21" s="133"/>
      <c r="AF21" s="217">
        <f>AF22+AF23+AF24+AF25+AF26+AF27+AF28+AF29+AF30</f>
        <v>0</v>
      </c>
      <c r="AG21" s="32">
        <f aca="true" t="shared" si="21" ref="AG21:AM21">AG22+AG23+AG24+AG25+AG26+AG27+AG28+AG29+AG30</f>
        <v>0</v>
      </c>
      <c r="AH21" s="32">
        <f t="shared" si="21"/>
        <v>0</v>
      </c>
      <c r="AI21" s="32">
        <f t="shared" si="21"/>
        <v>0</v>
      </c>
      <c r="AJ21" s="32">
        <f t="shared" si="21"/>
        <v>0</v>
      </c>
      <c r="AK21" s="32">
        <f t="shared" si="21"/>
        <v>0</v>
      </c>
      <c r="AL21" s="32">
        <f t="shared" si="21"/>
        <v>0</v>
      </c>
      <c r="AM21" s="32">
        <f t="shared" si="21"/>
        <v>0</v>
      </c>
      <c r="AN21" s="32">
        <f>AN23+AN29</f>
        <v>0</v>
      </c>
      <c r="AO21" s="67"/>
      <c r="AP21" s="32">
        <f>AP22+AP23+AP24+AP25+AP26+AP27+AP28+AP29+AP30</f>
        <v>224</v>
      </c>
      <c r="AQ21" s="32">
        <f aca="true" t="shared" si="22" ref="AQ21:AW21">AQ22+AQ23+AQ24+AQ25+AQ26+AQ27+AQ28+AQ29+AQ30</f>
        <v>119</v>
      </c>
      <c r="AR21" s="32">
        <f t="shared" si="22"/>
        <v>2</v>
      </c>
      <c r="AS21" s="32">
        <f t="shared" si="22"/>
        <v>11</v>
      </c>
      <c r="AT21" s="32">
        <f t="shared" si="22"/>
        <v>60</v>
      </c>
      <c r="AU21" s="32">
        <f t="shared" si="22"/>
        <v>0</v>
      </c>
      <c r="AV21" s="32">
        <f t="shared" si="22"/>
        <v>18</v>
      </c>
      <c r="AW21" s="32">
        <f t="shared" si="22"/>
        <v>14</v>
      </c>
      <c r="AX21" s="32">
        <f>AX26+AX29</f>
        <v>0</v>
      </c>
      <c r="AY21" s="133"/>
      <c r="AZ21" s="217">
        <f>AZ22+AZ23+AZ24+AZ25+AZ26+AZ27+AZ28+AZ29+AZ30</f>
        <v>89</v>
      </c>
      <c r="BA21" s="32">
        <f aca="true" t="shared" si="23" ref="BA21:BF21">BA22+BA23+BA24+BA25+BA26+BA27+BA28+BA29+BA30</f>
        <v>20</v>
      </c>
      <c r="BB21" s="32">
        <f t="shared" si="23"/>
        <v>0</v>
      </c>
      <c r="BC21" s="32">
        <f t="shared" si="23"/>
        <v>15</v>
      </c>
      <c r="BD21" s="32">
        <f t="shared" si="23"/>
        <v>39</v>
      </c>
      <c r="BE21" s="32">
        <f t="shared" si="23"/>
        <v>8</v>
      </c>
      <c r="BF21" s="32">
        <f t="shared" si="23"/>
        <v>7</v>
      </c>
      <c r="BG21" s="32">
        <f>BG26+BG27+BG28+BG30</f>
        <v>0</v>
      </c>
      <c r="BH21" s="67"/>
      <c r="BI21" s="32">
        <f>BI22+BI23+BI24+BI25+BI26+BI27+BI28+BI29+BI30</f>
        <v>41</v>
      </c>
      <c r="BJ21" s="32">
        <f aca="true" t="shared" si="24" ref="BJ21:BO21">BJ22+BJ23+BJ24+BJ25+BJ26+BJ27+BJ28+BJ29+BJ30</f>
        <v>6</v>
      </c>
      <c r="BK21" s="32">
        <f t="shared" si="24"/>
        <v>0</v>
      </c>
      <c r="BL21" s="32">
        <f t="shared" si="24"/>
        <v>0</v>
      </c>
      <c r="BM21" s="32">
        <f t="shared" si="24"/>
        <v>30</v>
      </c>
      <c r="BN21" s="32">
        <f t="shared" si="24"/>
        <v>3</v>
      </c>
      <c r="BO21" s="32">
        <f t="shared" si="24"/>
        <v>2</v>
      </c>
      <c r="BP21" s="32">
        <f>BP30</f>
        <v>0</v>
      </c>
      <c r="BQ21" s="133"/>
      <c r="BR21" s="217">
        <f>BR22+BR23+BR24+BR25+BR26+BR27+BR28+BR29+BR30</f>
        <v>45</v>
      </c>
      <c r="BS21" s="32">
        <f aca="true" t="shared" si="25" ref="BS21:BX21">BS22+BS23+BS24+BS25+BS26+BS27+BS28+BS29+BS30</f>
        <v>11</v>
      </c>
      <c r="BT21" s="32">
        <f t="shared" si="25"/>
        <v>1</v>
      </c>
      <c r="BU21" s="32">
        <f t="shared" si="25"/>
        <v>6</v>
      </c>
      <c r="BV21" s="32">
        <f t="shared" si="25"/>
        <v>18</v>
      </c>
      <c r="BW21" s="32">
        <f t="shared" si="25"/>
        <v>4</v>
      </c>
      <c r="BX21" s="32">
        <f t="shared" si="25"/>
        <v>5</v>
      </c>
      <c r="BY21" s="32">
        <f>BY25+BY28+BY30</f>
        <v>0</v>
      </c>
      <c r="BZ21" s="67"/>
      <c r="CA21" s="32">
        <f>CA22+CA23+CA24+CA25+CA26+CA27+CA28+CA29+CA30</f>
        <v>35</v>
      </c>
      <c r="CB21" s="32">
        <f aca="true" t="shared" si="26" ref="CB21:CG21">CB22+CB23+CB24+CB25+CB26+CB27+CB28+CB29+CB30</f>
        <v>7</v>
      </c>
      <c r="CC21" s="32">
        <f t="shared" si="26"/>
        <v>1</v>
      </c>
      <c r="CD21" s="32">
        <f t="shared" si="26"/>
        <v>4</v>
      </c>
      <c r="CE21" s="32">
        <f t="shared" si="26"/>
        <v>15</v>
      </c>
      <c r="CF21" s="32">
        <f t="shared" si="26"/>
        <v>4</v>
      </c>
      <c r="CG21" s="32">
        <f t="shared" si="26"/>
        <v>4</v>
      </c>
      <c r="CH21" s="32">
        <f>CH25+CH30</f>
        <v>0</v>
      </c>
      <c r="CI21" s="133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</row>
    <row r="22" spans="1:151" ht="36.75" customHeight="1">
      <c r="A22" s="27" t="s">
        <v>25</v>
      </c>
      <c r="B22" s="55" t="s">
        <v>59</v>
      </c>
      <c r="C22" s="53" t="s">
        <v>117</v>
      </c>
      <c r="D22" s="48">
        <f>E22+F22</f>
        <v>54</v>
      </c>
      <c r="E22" s="53">
        <v>4</v>
      </c>
      <c r="F22" s="53">
        <f aca="true" t="shared" si="27" ref="F22:F30">G22+H22+J22</f>
        <v>50</v>
      </c>
      <c r="G22" s="53">
        <v>34</v>
      </c>
      <c r="H22" s="53">
        <v>12</v>
      </c>
      <c r="I22" s="53"/>
      <c r="J22" s="53">
        <v>4</v>
      </c>
      <c r="K22" s="260">
        <v>19</v>
      </c>
      <c r="L22" s="251">
        <f>M22+N22+O22+P22+R22</f>
        <v>0</v>
      </c>
      <c r="M22" s="40"/>
      <c r="N22" s="40"/>
      <c r="O22" s="40"/>
      <c r="P22" s="40"/>
      <c r="Q22" s="40"/>
      <c r="R22" s="40"/>
      <c r="S22" s="40"/>
      <c r="T22" s="40"/>
      <c r="U22" s="41"/>
      <c r="V22" s="100">
        <f>W22+X22+Y22+Z22+AB22+AC22</f>
        <v>54</v>
      </c>
      <c r="W22" s="45">
        <v>30</v>
      </c>
      <c r="X22" s="45">
        <v>0</v>
      </c>
      <c r="Y22" s="45">
        <v>4</v>
      </c>
      <c r="Z22" s="45">
        <v>12</v>
      </c>
      <c r="AA22" s="45"/>
      <c r="AB22" s="45">
        <v>4</v>
      </c>
      <c r="AC22" s="45">
        <v>4</v>
      </c>
      <c r="AD22" s="45"/>
      <c r="AE22" s="242" t="s">
        <v>117</v>
      </c>
      <c r="AF22" s="239">
        <f>AG22+AH22+AI22+AJ22+AL22+AM22</f>
        <v>0</v>
      </c>
      <c r="AG22" s="93"/>
      <c r="AH22" s="93"/>
      <c r="AI22" s="93"/>
      <c r="AJ22" s="93"/>
      <c r="AK22" s="93"/>
      <c r="AL22" s="93"/>
      <c r="AM22" s="93"/>
      <c r="AN22" s="93"/>
      <c r="AO22" s="93"/>
      <c r="AP22" s="39">
        <f>AQ22+AR22+AS22+AT22+AV22+AW22</f>
        <v>0</v>
      </c>
      <c r="AQ22" s="43"/>
      <c r="AR22" s="43"/>
      <c r="AS22" s="43"/>
      <c r="AT22" s="43"/>
      <c r="AU22" s="43"/>
      <c r="AV22" s="43"/>
      <c r="AW22" s="43"/>
      <c r="AX22" s="43"/>
      <c r="AY22" s="143"/>
      <c r="AZ22" s="218">
        <f>BA22+BB22+BC22+BD22+BE22+BF22</f>
        <v>0</v>
      </c>
      <c r="BA22" s="43"/>
      <c r="BB22" s="43"/>
      <c r="BC22" s="43"/>
      <c r="BD22" s="43"/>
      <c r="BE22" s="43"/>
      <c r="BF22" s="43"/>
      <c r="BG22" s="43"/>
      <c r="BH22" s="43"/>
      <c r="BI22" s="39">
        <f>BJ22+BK22+BL22+BM22+BN22+BO22</f>
        <v>0</v>
      </c>
      <c r="BJ22" s="43"/>
      <c r="BK22" s="43"/>
      <c r="BL22" s="43"/>
      <c r="BM22" s="43"/>
      <c r="BN22" s="43"/>
      <c r="BO22" s="43"/>
      <c r="BP22" s="43"/>
      <c r="BQ22" s="134"/>
      <c r="BR22" s="218">
        <f>BS22+BT22+BU22+BV22+BW22+BX22</f>
        <v>0</v>
      </c>
      <c r="BS22" s="43"/>
      <c r="BT22" s="43"/>
      <c r="BU22" s="43"/>
      <c r="BV22" s="43"/>
      <c r="BW22" s="43"/>
      <c r="BX22" s="43"/>
      <c r="BY22" s="43"/>
      <c r="BZ22" s="43"/>
      <c r="CA22" s="39">
        <f>CB22+CC22+CD22+CE22+CF22+CG22</f>
        <v>0</v>
      </c>
      <c r="CB22" s="43"/>
      <c r="CC22" s="43"/>
      <c r="CD22" s="43"/>
      <c r="CE22" s="43"/>
      <c r="CF22" s="43"/>
      <c r="CG22" s="43"/>
      <c r="CH22" s="43"/>
      <c r="CI22" s="134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</row>
    <row r="23" spans="1:151" ht="34.5" customHeight="1">
      <c r="A23" s="27" t="s">
        <v>26</v>
      </c>
      <c r="B23" s="55" t="s">
        <v>60</v>
      </c>
      <c r="C23" s="53" t="s">
        <v>117</v>
      </c>
      <c r="D23" s="48">
        <f aca="true" t="shared" si="28" ref="D23:D30">E23+F23</f>
        <v>60</v>
      </c>
      <c r="E23" s="69" t="s">
        <v>116</v>
      </c>
      <c r="F23" s="53">
        <f t="shared" si="27"/>
        <v>55</v>
      </c>
      <c r="G23" s="53">
        <v>34</v>
      </c>
      <c r="H23" s="53">
        <v>18</v>
      </c>
      <c r="I23" s="53"/>
      <c r="J23" s="70">
        <v>3</v>
      </c>
      <c r="K23" s="260">
        <v>24</v>
      </c>
      <c r="L23" s="251">
        <f aca="true" t="shared" si="29" ref="L23:L30">M23+N23+O23+P23+R23</f>
        <v>0</v>
      </c>
      <c r="M23" s="40"/>
      <c r="N23" s="40"/>
      <c r="O23" s="40"/>
      <c r="P23" s="40"/>
      <c r="Q23" s="40"/>
      <c r="R23" s="40"/>
      <c r="S23" s="40"/>
      <c r="T23" s="40"/>
      <c r="U23" s="51"/>
      <c r="V23" s="100">
        <f aca="true" t="shared" si="30" ref="V23:V30">W23+X23+Y23+Z23+AB23+AC23</f>
        <v>60</v>
      </c>
      <c r="W23" s="45">
        <v>30</v>
      </c>
      <c r="X23" s="45">
        <v>0</v>
      </c>
      <c r="Y23" s="45">
        <v>4</v>
      </c>
      <c r="Z23" s="45">
        <v>18</v>
      </c>
      <c r="AA23" s="45"/>
      <c r="AB23" s="45">
        <v>3</v>
      </c>
      <c r="AC23" s="45">
        <v>5</v>
      </c>
      <c r="AD23" s="45"/>
      <c r="AE23" s="242" t="s">
        <v>117</v>
      </c>
      <c r="AF23" s="239">
        <f aca="true" t="shared" si="31" ref="AF23:AF30">AG23+AH23+AI23+AJ23+AL23+AM23</f>
        <v>0</v>
      </c>
      <c r="AG23" s="93"/>
      <c r="AH23" s="93"/>
      <c r="AI23" s="93"/>
      <c r="AJ23" s="93"/>
      <c r="AK23" s="93"/>
      <c r="AL23" s="93"/>
      <c r="AM23" s="93"/>
      <c r="AN23" s="93"/>
      <c r="AO23" s="93"/>
      <c r="AP23" s="39">
        <f aca="true" t="shared" si="32" ref="AP23:AP30">AQ23+AR23+AS23+AT23+AV23+AW23</f>
        <v>0</v>
      </c>
      <c r="AQ23" s="43"/>
      <c r="AR23" s="43"/>
      <c r="AS23" s="43"/>
      <c r="AT23" s="43"/>
      <c r="AU23" s="43"/>
      <c r="AV23" s="43"/>
      <c r="AW23" s="43"/>
      <c r="AX23" s="43"/>
      <c r="AY23" s="143"/>
      <c r="AZ23" s="218">
        <f aca="true" t="shared" si="33" ref="AZ23:AZ30">BA23+BB23+BC23+BD23+BE23+BF23</f>
        <v>0</v>
      </c>
      <c r="BA23" s="43"/>
      <c r="BB23" s="43"/>
      <c r="BC23" s="43"/>
      <c r="BD23" s="43"/>
      <c r="BE23" s="43"/>
      <c r="BF23" s="43"/>
      <c r="BG23" s="43"/>
      <c r="BH23" s="43"/>
      <c r="BI23" s="39">
        <f aca="true" t="shared" si="34" ref="BI23:BI30">BJ23+BK23+BL23+BM23+BN23+BO23</f>
        <v>0</v>
      </c>
      <c r="BJ23" s="43"/>
      <c r="BK23" s="43"/>
      <c r="BL23" s="43"/>
      <c r="BM23" s="43"/>
      <c r="BN23" s="43"/>
      <c r="BO23" s="43"/>
      <c r="BP23" s="43"/>
      <c r="BQ23" s="134"/>
      <c r="BR23" s="218">
        <f aca="true" t="shared" si="35" ref="BR23:BR30">BS23+BT23+BU23+BV23+BW23+BX23</f>
        <v>0</v>
      </c>
      <c r="BS23" s="43"/>
      <c r="BT23" s="43"/>
      <c r="BU23" s="43"/>
      <c r="BV23" s="43"/>
      <c r="BW23" s="43"/>
      <c r="BX23" s="43"/>
      <c r="BY23" s="43"/>
      <c r="BZ23" s="43"/>
      <c r="CA23" s="39">
        <f aca="true" t="shared" si="36" ref="CA23:CA30">CB23+CC23+CD23+CE23+CF23+CG23</f>
        <v>0</v>
      </c>
      <c r="CB23" s="43"/>
      <c r="CC23" s="43"/>
      <c r="CD23" s="43"/>
      <c r="CE23" s="43"/>
      <c r="CF23" s="43"/>
      <c r="CG23" s="43"/>
      <c r="CH23" s="43"/>
      <c r="CI23" s="134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</row>
    <row r="24" spans="1:151" ht="42" customHeight="1">
      <c r="A24" s="27" t="s">
        <v>28</v>
      </c>
      <c r="B24" s="58" t="s">
        <v>61</v>
      </c>
      <c r="C24" s="53" t="s">
        <v>118</v>
      </c>
      <c r="D24" s="48">
        <f t="shared" si="28"/>
        <v>95</v>
      </c>
      <c r="E24" s="53">
        <v>5</v>
      </c>
      <c r="F24" s="53">
        <f t="shared" si="27"/>
        <v>90</v>
      </c>
      <c r="G24" s="53">
        <v>70</v>
      </c>
      <c r="H24" s="53">
        <v>12</v>
      </c>
      <c r="I24" s="53"/>
      <c r="J24" s="70">
        <v>8</v>
      </c>
      <c r="K24" s="260">
        <v>59</v>
      </c>
      <c r="L24" s="251">
        <f t="shared" si="29"/>
        <v>0</v>
      </c>
      <c r="M24" s="40"/>
      <c r="N24" s="40"/>
      <c r="O24" s="40"/>
      <c r="P24" s="40"/>
      <c r="Q24" s="40"/>
      <c r="R24" s="40"/>
      <c r="S24" s="40"/>
      <c r="T24" s="40"/>
      <c r="U24" s="51"/>
      <c r="V24" s="100">
        <f t="shared" si="30"/>
        <v>0</v>
      </c>
      <c r="W24" s="45"/>
      <c r="X24" s="45"/>
      <c r="Y24" s="45"/>
      <c r="Z24" s="45"/>
      <c r="AA24" s="45"/>
      <c r="AB24" s="45"/>
      <c r="AC24" s="45"/>
      <c r="AD24" s="45"/>
      <c r="AE24" s="243"/>
      <c r="AF24" s="239">
        <f t="shared" si="31"/>
        <v>0</v>
      </c>
      <c r="AG24" s="68"/>
      <c r="AH24" s="68"/>
      <c r="AI24" s="68"/>
      <c r="AJ24" s="68"/>
      <c r="AK24" s="68"/>
      <c r="AL24" s="68"/>
      <c r="AM24" s="68"/>
      <c r="AN24" s="68"/>
      <c r="AO24" s="68"/>
      <c r="AP24" s="39">
        <f t="shared" si="32"/>
        <v>95</v>
      </c>
      <c r="AQ24" s="43">
        <v>67</v>
      </c>
      <c r="AR24" s="43">
        <v>0</v>
      </c>
      <c r="AS24" s="43">
        <v>3</v>
      </c>
      <c r="AT24" s="43">
        <v>12</v>
      </c>
      <c r="AU24" s="43"/>
      <c r="AV24" s="43">
        <v>8</v>
      </c>
      <c r="AW24" s="43">
        <v>5</v>
      </c>
      <c r="AX24" s="43"/>
      <c r="AY24" s="233" t="s">
        <v>118</v>
      </c>
      <c r="AZ24" s="218">
        <f t="shared" si="33"/>
        <v>0</v>
      </c>
      <c r="BA24" s="43"/>
      <c r="BB24" s="43"/>
      <c r="BC24" s="43"/>
      <c r="BD24" s="43"/>
      <c r="BE24" s="43"/>
      <c r="BF24" s="43"/>
      <c r="BG24" s="43"/>
      <c r="BH24" s="43"/>
      <c r="BI24" s="39">
        <f t="shared" si="34"/>
        <v>0</v>
      </c>
      <c r="BJ24" s="43"/>
      <c r="BK24" s="43"/>
      <c r="BL24" s="43"/>
      <c r="BM24" s="43"/>
      <c r="BN24" s="43"/>
      <c r="BO24" s="43"/>
      <c r="BP24" s="43"/>
      <c r="BQ24" s="134"/>
      <c r="BR24" s="218">
        <f t="shared" si="35"/>
        <v>0</v>
      </c>
      <c r="BS24" s="43"/>
      <c r="BT24" s="43"/>
      <c r="BU24" s="43"/>
      <c r="BV24" s="43"/>
      <c r="BW24" s="43"/>
      <c r="BX24" s="43"/>
      <c r="BY24" s="43"/>
      <c r="BZ24" s="43"/>
      <c r="CA24" s="39">
        <f t="shared" si="36"/>
        <v>0</v>
      </c>
      <c r="CB24" s="43"/>
      <c r="CC24" s="43"/>
      <c r="CD24" s="43"/>
      <c r="CE24" s="43"/>
      <c r="CF24" s="43"/>
      <c r="CG24" s="43"/>
      <c r="CH24" s="43"/>
      <c r="CI24" s="134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</row>
    <row r="25" spans="1:151" ht="45" customHeight="1">
      <c r="A25" s="27" t="s">
        <v>29</v>
      </c>
      <c r="B25" s="56" t="s">
        <v>62</v>
      </c>
      <c r="C25" s="70" t="s">
        <v>117</v>
      </c>
      <c r="D25" s="48">
        <f t="shared" si="28"/>
        <v>45</v>
      </c>
      <c r="E25" s="70">
        <v>4</v>
      </c>
      <c r="F25" s="53">
        <f t="shared" si="27"/>
        <v>41</v>
      </c>
      <c r="G25" s="70">
        <v>28</v>
      </c>
      <c r="H25" s="70">
        <v>9</v>
      </c>
      <c r="I25" s="70"/>
      <c r="J25" s="70">
        <v>4</v>
      </c>
      <c r="K25" s="260">
        <v>9</v>
      </c>
      <c r="L25" s="251">
        <f t="shared" si="29"/>
        <v>0</v>
      </c>
      <c r="M25" s="40"/>
      <c r="N25" s="40"/>
      <c r="O25" s="40"/>
      <c r="P25" s="40"/>
      <c r="Q25" s="40"/>
      <c r="R25" s="40"/>
      <c r="S25" s="40"/>
      <c r="T25" s="40"/>
      <c r="U25" s="36"/>
      <c r="V25" s="100">
        <f t="shared" si="30"/>
        <v>0</v>
      </c>
      <c r="W25" s="101"/>
      <c r="X25" s="101"/>
      <c r="Y25" s="101"/>
      <c r="Z25" s="101"/>
      <c r="AA25" s="101"/>
      <c r="AB25" s="101"/>
      <c r="AC25" s="101"/>
      <c r="AD25" s="101" t="s">
        <v>160</v>
      </c>
      <c r="AE25" s="244"/>
      <c r="AF25" s="239">
        <f t="shared" si="31"/>
        <v>0</v>
      </c>
      <c r="AG25" s="43"/>
      <c r="AH25" s="43"/>
      <c r="AI25" s="43"/>
      <c r="AJ25" s="43"/>
      <c r="AK25" s="43"/>
      <c r="AL25" s="68"/>
      <c r="AM25" s="68"/>
      <c r="AN25" s="68"/>
      <c r="AO25" s="71"/>
      <c r="AP25" s="39">
        <f t="shared" si="32"/>
        <v>0</v>
      </c>
      <c r="AQ25" s="43"/>
      <c r="AR25" s="43"/>
      <c r="AS25" s="43"/>
      <c r="AT25" s="43"/>
      <c r="AU25" s="43"/>
      <c r="AV25" s="43"/>
      <c r="AW25" s="43"/>
      <c r="AX25" s="43"/>
      <c r="AY25" s="236"/>
      <c r="AZ25" s="218">
        <f t="shared" si="33"/>
        <v>0</v>
      </c>
      <c r="BA25" s="43"/>
      <c r="BB25" s="43"/>
      <c r="BC25" s="43"/>
      <c r="BD25" s="43"/>
      <c r="BE25" s="43"/>
      <c r="BF25" s="43"/>
      <c r="BG25" s="43"/>
      <c r="BH25" s="43"/>
      <c r="BI25" s="39">
        <f t="shared" si="34"/>
        <v>0</v>
      </c>
      <c r="BJ25" s="43"/>
      <c r="BK25" s="43"/>
      <c r="BL25" s="43"/>
      <c r="BM25" s="43"/>
      <c r="BN25" s="43"/>
      <c r="BO25" s="43"/>
      <c r="BP25" s="43"/>
      <c r="BQ25" s="134"/>
      <c r="BR25" s="218">
        <f t="shared" si="35"/>
        <v>25</v>
      </c>
      <c r="BS25" s="43">
        <v>11</v>
      </c>
      <c r="BT25" s="43">
        <v>1</v>
      </c>
      <c r="BU25" s="43">
        <v>4</v>
      </c>
      <c r="BV25" s="43">
        <v>5</v>
      </c>
      <c r="BW25" s="43">
        <v>2</v>
      </c>
      <c r="BX25" s="43">
        <v>2</v>
      </c>
      <c r="BY25" s="43">
        <v>0</v>
      </c>
      <c r="BZ25" s="43"/>
      <c r="CA25" s="39">
        <f t="shared" si="36"/>
        <v>20</v>
      </c>
      <c r="CB25" s="43">
        <v>7</v>
      </c>
      <c r="CC25" s="43">
        <v>1</v>
      </c>
      <c r="CD25" s="43">
        <v>4</v>
      </c>
      <c r="CE25" s="43">
        <v>4</v>
      </c>
      <c r="CF25" s="43">
        <v>2</v>
      </c>
      <c r="CG25" s="43">
        <v>2</v>
      </c>
      <c r="CH25" s="43">
        <v>0</v>
      </c>
      <c r="CI25" s="134" t="s">
        <v>117</v>
      </c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</row>
    <row r="26" spans="1:151" ht="26.25" customHeight="1">
      <c r="A26" s="59" t="s">
        <v>119</v>
      </c>
      <c r="B26" s="60" t="s">
        <v>63</v>
      </c>
      <c r="C26" s="70" t="s">
        <v>117</v>
      </c>
      <c r="D26" s="48">
        <f t="shared" si="28"/>
        <v>58</v>
      </c>
      <c r="E26" s="70">
        <v>6</v>
      </c>
      <c r="F26" s="53">
        <f t="shared" si="27"/>
        <v>52</v>
      </c>
      <c r="G26" s="70">
        <v>36</v>
      </c>
      <c r="H26" s="70">
        <v>12</v>
      </c>
      <c r="I26" s="70"/>
      <c r="J26" s="70">
        <v>4</v>
      </c>
      <c r="K26" s="260">
        <v>23</v>
      </c>
      <c r="L26" s="251">
        <f t="shared" si="29"/>
        <v>0</v>
      </c>
      <c r="M26" s="40"/>
      <c r="N26" s="40"/>
      <c r="O26" s="40"/>
      <c r="P26" s="40"/>
      <c r="Q26" s="40"/>
      <c r="R26" s="40"/>
      <c r="S26" s="40"/>
      <c r="T26" s="40"/>
      <c r="U26" s="36"/>
      <c r="V26" s="100">
        <f t="shared" si="30"/>
        <v>0</v>
      </c>
      <c r="W26" s="45"/>
      <c r="X26" s="45"/>
      <c r="Y26" s="45"/>
      <c r="Z26" s="45"/>
      <c r="AA26" s="45"/>
      <c r="AB26" s="45"/>
      <c r="AC26" s="45"/>
      <c r="AD26" s="45"/>
      <c r="AE26" s="244"/>
      <c r="AF26" s="239">
        <f t="shared" si="31"/>
        <v>0</v>
      </c>
      <c r="AG26" s="43"/>
      <c r="AH26" s="43"/>
      <c r="AI26" s="43"/>
      <c r="AJ26" s="43"/>
      <c r="AK26" s="43"/>
      <c r="AL26" s="43"/>
      <c r="AM26" s="43"/>
      <c r="AN26" s="43"/>
      <c r="AO26" s="71"/>
      <c r="AP26" s="39">
        <f t="shared" si="32"/>
        <v>58</v>
      </c>
      <c r="AQ26" s="43">
        <v>36</v>
      </c>
      <c r="AR26" s="43">
        <v>0</v>
      </c>
      <c r="AS26" s="43">
        <v>0</v>
      </c>
      <c r="AT26" s="43">
        <v>12</v>
      </c>
      <c r="AU26" s="43"/>
      <c r="AV26" s="43">
        <v>4</v>
      </c>
      <c r="AW26" s="43">
        <v>6</v>
      </c>
      <c r="AX26" s="43">
        <v>0</v>
      </c>
      <c r="AY26" s="134" t="s">
        <v>117</v>
      </c>
      <c r="AZ26" s="218">
        <f t="shared" si="33"/>
        <v>0</v>
      </c>
      <c r="BA26" s="43"/>
      <c r="BB26" s="43"/>
      <c r="BC26" s="43"/>
      <c r="BD26" s="43"/>
      <c r="BE26" s="43"/>
      <c r="BF26" s="43"/>
      <c r="BG26" s="43"/>
      <c r="BH26" s="43"/>
      <c r="BI26" s="39">
        <f t="shared" si="34"/>
        <v>0</v>
      </c>
      <c r="BJ26" s="43"/>
      <c r="BK26" s="43"/>
      <c r="BL26" s="43"/>
      <c r="BM26" s="43"/>
      <c r="BN26" s="43"/>
      <c r="BO26" s="43"/>
      <c r="BP26" s="43"/>
      <c r="BQ26" s="134"/>
      <c r="BR26" s="218">
        <f t="shared" si="35"/>
        <v>0</v>
      </c>
      <c r="BS26" s="43"/>
      <c r="BT26" s="43"/>
      <c r="BU26" s="43"/>
      <c r="BV26" s="43"/>
      <c r="BW26" s="43"/>
      <c r="BX26" s="43"/>
      <c r="BY26" s="43"/>
      <c r="BZ26" s="43"/>
      <c r="CA26" s="39">
        <f t="shared" si="36"/>
        <v>0</v>
      </c>
      <c r="CB26" s="43"/>
      <c r="CC26" s="43"/>
      <c r="CD26" s="43"/>
      <c r="CE26" s="43"/>
      <c r="CF26" s="43"/>
      <c r="CG26" s="43"/>
      <c r="CH26" s="43"/>
      <c r="CI26" s="134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</row>
    <row r="27" spans="1:151" ht="14.25" customHeight="1">
      <c r="A27" s="61" t="s">
        <v>64</v>
      </c>
      <c r="B27" s="57" t="s">
        <v>27</v>
      </c>
      <c r="C27" s="73" t="s">
        <v>117</v>
      </c>
      <c r="D27" s="48">
        <f t="shared" si="28"/>
        <v>45</v>
      </c>
      <c r="E27" s="70">
        <v>4</v>
      </c>
      <c r="F27" s="53">
        <f t="shared" si="27"/>
        <v>41</v>
      </c>
      <c r="G27" s="70">
        <v>27</v>
      </c>
      <c r="H27" s="70">
        <v>10</v>
      </c>
      <c r="I27" s="70"/>
      <c r="J27" s="70">
        <v>4</v>
      </c>
      <c r="K27" s="260">
        <v>9</v>
      </c>
      <c r="L27" s="251">
        <f t="shared" si="29"/>
        <v>0</v>
      </c>
      <c r="M27" s="40"/>
      <c r="N27" s="40"/>
      <c r="O27" s="40"/>
      <c r="P27" s="40"/>
      <c r="Q27" s="40"/>
      <c r="R27" s="40"/>
      <c r="S27" s="40"/>
      <c r="T27" s="40"/>
      <c r="U27" s="36"/>
      <c r="V27" s="100">
        <f t="shared" si="30"/>
        <v>0</v>
      </c>
      <c r="W27" s="45"/>
      <c r="X27" s="45"/>
      <c r="Y27" s="45"/>
      <c r="Z27" s="45"/>
      <c r="AA27" s="45"/>
      <c r="AB27" s="45"/>
      <c r="AC27" s="45"/>
      <c r="AD27" s="45"/>
      <c r="AE27" s="244"/>
      <c r="AF27" s="239">
        <f t="shared" si="31"/>
        <v>0</v>
      </c>
      <c r="AG27" s="43"/>
      <c r="AH27" s="43"/>
      <c r="AI27" s="43"/>
      <c r="AJ27" s="43"/>
      <c r="AK27" s="43"/>
      <c r="AL27" s="68"/>
      <c r="AM27" s="68"/>
      <c r="AN27" s="68"/>
      <c r="AO27" s="71"/>
      <c r="AP27" s="39">
        <f t="shared" si="32"/>
        <v>0</v>
      </c>
      <c r="AQ27" s="43"/>
      <c r="AR27" s="43"/>
      <c r="AS27" s="43"/>
      <c r="AT27" s="43"/>
      <c r="AU27" s="43"/>
      <c r="AV27" s="43"/>
      <c r="AW27" s="43"/>
      <c r="AX27" s="43"/>
      <c r="AY27" s="236"/>
      <c r="AZ27" s="218">
        <f t="shared" si="33"/>
        <v>45</v>
      </c>
      <c r="BA27" s="43">
        <v>16</v>
      </c>
      <c r="BB27" s="43">
        <v>0</v>
      </c>
      <c r="BC27" s="43">
        <v>11</v>
      </c>
      <c r="BD27" s="43">
        <v>10</v>
      </c>
      <c r="BE27" s="43">
        <v>4</v>
      </c>
      <c r="BF27" s="43">
        <v>4</v>
      </c>
      <c r="BG27" s="43">
        <v>0</v>
      </c>
      <c r="BH27" s="43" t="s">
        <v>117</v>
      </c>
      <c r="BI27" s="39">
        <f t="shared" si="34"/>
        <v>0</v>
      </c>
      <c r="BJ27" s="43"/>
      <c r="BK27" s="43"/>
      <c r="BL27" s="43"/>
      <c r="BM27" s="43"/>
      <c r="BN27" s="43"/>
      <c r="BO27" s="43"/>
      <c r="BP27" s="43"/>
      <c r="BQ27" s="134"/>
      <c r="BR27" s="218">
        <f t="shared" si="35"/>
        <v>0</v>
      </c>
      <c r="BS27" s="43"/>
      <c r="BT27" s="43"/>
      <c r="BU27" s="43"/>
      <c r="BV27" s="43"/>
      <c r="BW27" s="43"/>
      <c r="BX27" s="43"/>
      <c r="BY27" s="43"/>
      <c r="BZ27" s="43"/>
      <c r="CA27" s="39">
        <f t="shared" si="36"/>
        <v>0</v>
      </c>
      <c r="CB27" s="43"/>
      <c r="CC27" s="43"/>
      <c r="CD27" s="43"/>
      <c r="CE27" s="43"/>
      <c r="CF27" s="43"/>
      <c r="CG27" s="43"/>
      <c r="CH27" s="43"/>
      <c r="CI27" s="134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</row>
    <row r="28" spans="1:151" ht="34.5" customHeight="1">
      <c r="A28" s="62" t="s">
        <v>65</v>
      </c>
      <c r="B28" s="57" t="s">
        <v>66</v>
      </c>
      <c r="C28" s="73" t="s">
        <v>117</v>
      </c>
      <c r="D28" s="48">
        <f t="shared" si="28"/>
        <v>50</v>
      </c>
      <c r="E28" s="70">
        <v>0</v>
      </c>
      <c r="F28" s="53">
        <f t="shared" si="27"/>
        <v>50</v>
      </c>
      <c r="G28" s="70">
        <v>12</v>
      </c>
      <c r="H28" s="70">
        <v>34</v>
      </c>
      <c r="I28" s="70"/>
      <c r="J28" s="70">
        <v>4</v>
      </c>
      <c r="K28" s="260">
        <v>14</v>
      </c>
      <c r="L28" s="251">
        <f t="shared" si="29"/>
        <v>0</v>
      </c>
      <c r="M28" s="40"/>
      <c r="N28" s="40"/>
      <c r="O28" s="40"/>
      <c r="P28" s="40"/>
      <c r="Q28" s="40"/>
      <c r="R28" s="40"/>
      <c r="S28" s="40"/>
      <c r="T28" s="40"/>
      <c r="U28" s="36"/>
      <c r="V28" s="100">
        <f t="shared" si="30"/>
        <v>0</v>
      </c>
      <c r="W28" s="45"/>
      <c r="X28" s="45"/>
      <c r="Y28" s="45"/>
      <c r="Z28" s="45"/>
      <c r="AA28" s="45"/>
      <c r="AB28" s="45"/>
      <c r="AC28" s="45"/>
      <c r="AD28" s="45"/>
      <c r="AE28" s="244"/>
      <c r="AF28" s="239">
        <f t="shared" si="31"/>
        <v>0</v>
      </c>
      <c r="AG28" s="43"/>
      <c r="AH28" s="43"/>
      <c r="AI28" s="43"/>
      <c r="AJ28" s="43"/>
      <c r="AK28" s="43"/>
      <c r="AL28" s="68"/>
      <c r="AM28" s="68"/>
      <c r="AN28" s="68"/>
      <c r="AO28" s="71"/>
      <c r="AP28" s="39">
        <f t="shared" si="32"/>
        <v>0</v>
      </c>
      <c r="AQ28" s="43"/>
      <c r="AR28" s="43"/>
      <c r="AS28" s="43"/>
      <c r="AT28" s="43"/>
      <c r="AU28" s="43"/>
      <c r="AV28" s="43"/>
      <c r="AW28" s="43"/>
      <c r="AX28" s="43"/>
      <c r="AY28" s="236"/>
      <c r="AZ28" s="218">
        <f t="shared" si="33"/>
        <v>24</v>
      </c>
      <c r="BA28" s="43">
        <v>4</v>
      </c>
      <c r="BB28" s="43">
        <v>0</v>
      </c>
      <c r="BC28" s="43">
        <v>2</v>
      </c>
      <c r="BD28" s="43">
        <v>16</v>
      </c>
      <c r="BE28" s="43">
        <v>2</v>
      </c>
      <c r="BF28" s="43">
        <v>0</v>
      </c>
      <c r="BG28" s="43">
        <v>0</v>
      </c>
      <c r="BH28" s="43"/>
      <c r="BI28" s="39">
        <f t="shared" si="34"/>
        <v>26</v>
      </c>
      <c r="BJ28" s="43">
        <v>6</v>
      </c>
      <c r="BK28" s="43">
        <v>0</v>
      </c>
      <c r="BL28" s="43">
        <v>0</v>
      </c>
      <c r="BM28" s="43">
        <v>18</v>
      </c>
      <c r="BN28" s="43">
        <v>2</v>
      </c>
      <c r="BO28" s="43">
        <v>0</v>
      </c>
      <c r="BP28" s="43">
        <v>0</v>
      </c>
      <c r="BQ28" s="134" t="s">
        <v>117</v>
      </c>
      <c r="BR28" s="218">
        <f t="shared" si="35"/>
        <v>0</v>
      </c>
      <c r="BS28" s="43"/>
      <c r="BT28" s="43"/>
      <c r="BU28" s="43"/>
      <c r="BV28" s="43"/>
      <c r="BW28" s="43"/>
      <c r="BX28" s="43"/>
      <c r="BY28" s="43"/>
      <c r="BZ28" s="43"/>
      <c r="CA28" s="39">
        <f t="shared" si="36"/>
        <v>0</v>
      </c>
      <c r="CB28" s="43"/>
      <c r="CC28" s="43"/>
      <c r="CD28" s="43"/>
      <c r="CE28" s="43"/>
      <c r="CF28" s="43"/>
      <c r="CG28" s="43"/>
      <c r="CH28" s="43"/>
      <c r="CI28" s="134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</row>
    <row r="29" spans="1:151" ht="24">
      <c r="A29" s="62" t="s">
        <v>67</v>
      </c>
      <c r="B29" s="63" t="s">
        <v>68</v>
      </c>
      <c r="C29" s="73" t="s">
        <v>117</v>
      </c>
      <c r="D29" s="48">
        <f t="shared" si="28"/>
        <v>71</v>
      </c>
      <c r="E29" s="70">
        <v>3</v>
      </c>
      <c r="F29" s="53">
        <f t="shared" si="27"/>
        <v>68</v>
      </c>
      <c r="G29" s="70">
        <v>26</v>
      </c>
      <c r="H29" s="70">
        <v>36</v>
      </c>
      <c r="I29" s="70"/>
      <c r="J29" s="70">
        <v>6</v>
      </c>
      <c r="K29" s="260">
        <v>35</v>
      </c>
      <c r="L29" s="251">
        <f t="shared" si="29"/>
        <v>0</v>
      </c>
      <c r="M29" s="40"/>
      <c r="N29" s="40"/>
      <c r="O29" s="40"/>
      <c r="P29" s="40"/>
      <c r="Q29" s="40"/>
      <c r="R29" s="40"/>
      <c r="S29" s="40"/>
      <c r="T29" s="40"/>
      <c r="U29" s="36"/>
      <c r="V29" s="100">
        <f t="shared" si="30"/>
        <v>0</v>
      </c>
      <c r="W29" s="45"/>
      <c r="X29" s="45"/>
      <c r="Y29" s="45"/>
      <c r="Z29" s="45"/>
      <c r="AA29" s="45"/>
      <c r="AB29" s="45"/>
      <c r="AC29" s="45"/>
      <c r="AD29" s="45"/>
      <c r="AE29" s="244"/>
      <c r="AF29" s="239">
        <f t="shared" si="31"/>
        <v>0</v>
      </c>
      <c r="AG29" s="75"/>
      <c r="AH29" s="75"/>
      <c r="AI29" s="75"/>
      <c r="AJ29" s="75"/>
      <c r="AK29" s="75"/>
      <c r="AL29" s="75"/>
      <c r="AM29" s="75"/>
      <c r="AN29" s="75"/>
      <c r="AO29" s="71"/>
      <c r="AP29" s="39">
        <f t="shared" si="32"/>
        <v>71</v>
      </c>
      <c r="AQ29" s="43">
        <v>16</v>
      </c>
      <c r="AR29" s="43">
        <v>2</v>
      </c>
      <c r="AS29" s="43">
        <v>8</v>
      </c>
      <c r="AT29" s="43">
        <v>36</v>
      </c>
      <c r="AU29" s="43"/>
      <c r="AV29" s="43">
        <v>6</v>
      </c>
      <c r="AW29" s="43">
        <v>3</v>
      </c>
      <c r="AX29" s="43">
        <v>0</v>
      </c>
      <c r="AY29" s="234" t="s">
        <v>117</v>
      </c>
      <c r="AZ29" s="218">
        <f t="shared" si="33"/>
        <v>0</v>
      </c>
      <c r="BA29" s="43"/>
      <c r="BB29" s="43"/>
      <c r="BC29" s="43"/>
      <c r="BD29" s="43"/>
      <c r="BE29" s="43"/>
      <c r="BF29" s="43"/>
      <c r="BG29" s="43"/>
      <c r="BH29" s="43"/>
      <c r="BI29" s="39">
        <f t="shared" si="34"/>
        <v>0</v>
      </c>
      <c r="BJ29" s="43"/>
      <c r="BK29" s="43"/>
      <c r="BL29" s="43"/>
      <c r="BM29" s="43"/>
      <c r="BN29" s="43"/>
      <c r="BO29" s="43"/>
      <c r="BP29" s="43"/>
      <c r="BQ29" s="134"/>
      <c r="BR29" s="218">
        <f t="shared" si="35"/>
        <v>0</v>
      </c>
      <c r="BS29" s="43"/>
      <c r="BT29" s="43"/>
      <c r="BU29" s="43"/>
      <c r="BV29" s="43"/>
      <c r="BW29" s="43"/>
      <c r="BX29" s="43"/>
      <c r="BY29" s="43"/>
      <c r="BZ29" s="43"/>
      <c r="CA29" s="39">
        <f t="shared" si="36"/>
        <v>0</v>
      </c>
      <c r="CB29" s="43"/>
      <c r="CC29" s="43"/>
      <c r="CD29" s="43"/>
      <c r="CE29" s="43"/>
      <c r="CF29" s="43"/>
      <c r="CG29" s="43"/>
      <c r="CH29" s="43"/>
      <c r="CI29" s="134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</row>
    <row r="30" spans="1:151" ht="15">
      <c r="A30" s="27" t="s">
        <v>69</v>
      </c>
      <c r="B30" s="64" t="s">
        <v>19</v>
      </c>
      <c r="C30" s="73" t="s">
        <v>151</v>
      </c>
      <c r="D30" s="48">
        <f t="shared" si="28"/>
        <v>70</v>
      </c>
      <c r="E30" s="70">
        <v>10</v>
      </c>
      <c r="F30" s="53">
        <f t="shared" si="27"/>
        <v>60</v>
      </c>
      <c r="G30" s="70">
        <v>4</v>
      </c>
      <c r="H30" s="70">
        <v>50</v>
      </c>
      <c r="I30" s="70"/>
      <c r="J30" s="70">
        <v>6</v>
      </c>
      <c r="K30" s="262">
        <v>30</v>
      </c>
      <c r="L30" s="251">
        <f t="shared" si="29"/>
        <v>0</v>
      </c>
      <c r="M30" s="40"/>
      <c r="N30" s="40"/>
      <c r="O30" s="40"/>
      <c r="P30" s="40"/>
      <c r="Q30" s="40"/>
      <c r="R30" s="40"/>
      <c r="S30" s="40"/>
      <c r="T30" s="40"/>
      <c r="U30" s="36"/>
      <c r="V30" s="100">
        <f t="shared" si="30"/>
        <v>0</v>
      </c>
      <c r="W30" s="45"/>
      <c r="X30" s="45"/>
      <c r="Y30" s="45"/>
      <c r="Z30" s="45"/>
      <c r="AA30" s="45"/>
      <c r="AB30" s="45"/>
      <c r="AC30" s="45"/>
      <c r="AD30" s="45"/>
      <c r="AE30" s="244"/>
      <c r="AF30" s="239">
        <f t="shared" si="31"/>
        <v>0</v>
      </c>
      <c r="AG30" s="68"/>
      <c r="AH30" s="68"/>
      <c r="AI30" s="68"/>
      <c r="AJ30" s="68"/>
      <c r="AK30" s="68"/>
      <c r="AL30" s="68"/>
      <c r="AM30" s="68"/>
      <c r="AN30" s="68"/>
      <c r="AO30" s="68"/>
      <c r="AP30" s="39">
        <f t="shared" si="32"/>
        <v>0</v>
      </c>
      <c r="AQ30" s="43"/>
      <c r="AR30" s="43"/>
      <c r="AS30" s="43"/>
      <c r="AT30" s="43"/>
      <c r="AU30" s="43"/>
      <c r="AV30" s="43"/>
      <c r="AW30" s="43"/>
      <c r="AX30" s="43"/>
      <c r="AY30" s="237"/>
      <c r="AZ30" s="218">
        <f t="shared" si="33"/>
        <v>20</v>
      </c>
      <c r="BA30" s="43">
        <v>0</v>
      </c>
      <c r="BB30" s="43">
        <v>0</v>
      </c>
      <c r="BC30" s="43">
        <v>2</v>
      </c>
      <c r="BD30" s="43">
        <v>13</v>
      </c>
      <c r="BE30" s="43">
        <v>2</v>
      </c>
      <c r="BF30" s="43">
        <v>3</v>
      </c>
      <c r="BG30" s="43">
        <v>0</v>
      </c>
      <c r="BH30" s="43" t="s">
        <v>120</v>
      </c>
      <c r="BI30" s="39">
        <f t="shared" si="34"/>
        <v>15</v>
      </c>
      <c r="BJ30" s="43">
        <v>0</v>
      </c>
      <c r="BK30" s="43">
        <v>0</v>
      </c>
      <c r="BL30" s="43">
        <v>0</v>
      </c>
      <c r="BM30" s="43">
        <v>12</v>
      </c>
      <c r="BN30" s="43">
        <v>1</v>
      </c>
      <c r="BO30" s="43">
        <v>2</v>
      </c>
      <c r="BP30" s="43">
        <v>0</v>
      </c>
      <c r="BQ30" s="134" t="s">
        <v>120</v>
      </c>
      <c r="BR30" s="218">
        <f t="shared" si="35"/>
        <v>20</v>
      </c>
      <c r="BS30" s="43">
        <v>0</v>
      </c>
      <c r="BT30" s="43">
        <v>0</v>
      </c>
      <c r="BU30" s="43">
        <v>2</v>
      </c>
      <c r="BV30" s="43">
        <v>13</v>
      </c>
      <c r="BW30" s="43">
        <v>2</v>
      </c>
      <c r="BX30" s="43">
        <v>3</v>
      </c>
      <c r="BY30" s="43">
        <v>0</v>
      </c>
      <c r="BZ30" s="43" t="s">
        <v>120</v>
      </c>
      <c r="CA30" s="39">
        <f t="shared" si="36"/>
        <v>15</v>
      </c>
      <c r="CB30" s="43">
        <v>0</v>
      </c>
      <c r="CC30" s="43">
        <v>0</v>
      </c>
      <c r="CD30" s="43">
        <v>0</v>
      </c>
      <c r="CE30" s="43">
        <v>11</v>
      </c>
      <c r="CF30" s="43">
        <v>2</v>
      </c>
      <c r="CG30" s="43">
        <v>2</v>
      </c>
      <c r="CH30" s="43">
        <v>0</v>
      </c>
      <c r="CI30" s="134" t="s">
        <v>117</v>
      </c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</row>
    <row r="31" spans="1:151" s="7" customFormat="1" ht="15">
      <c r="A31" s="13" t="s">
        <v>22</v>
      </c>
      <c r="B31" s="17" t="s">
        <v>71</v>
      </c>
      <c r="C31" s="274" t="s">
        <v>156</v>
      </c>
      <c r="D31" s="204">
        <f>D32+D21</f>
        <v>3564</v>
      </c>
      <c r="E31" s="204">
        <f aca="true" t="shared" si="37" ref="E31:BT31">E32+E21</f>
        <v>209</v>
      </c>
      <c r="F31" s="204">
        <f t="shared" si="37"/>
        <v>3355</v>
      </c>
      <c r="G31" s="204">
        <f t="shared" si="37"/>
        <v>815</v>
      </c>
      <c r="H31" s="204">
        <f t="shared" si="37"/>
        <v>2351</v>
      </c>
      <c r="I31" s="204"/>
      <c r="J31" s="204">
        <f t="shared" si="37"/>
        <v>189</v>
      </c>
      <c r="K31" s="209">
        <f t="shared" si="37"/>
        <v>1368</v>
      </c>
      <c r="L31" s="219">
        <f t="shared" si="37"/>
        <v>0</v>
      </c>
      <c r="M31" s="204">
        <f t="shared" si="37"/>
        <v>0</v>
      </c>
      <c r="N31" s="204">
        <f t="shared" si="37"/>
        <v>0</v>
      </c>
      <c r="O31" s="204">
        <f t="shared" si="37"/>
        <v>0</v>
      </c>
      <c r="P31" s="204">
        <f t="shared" si="37"/>
        <v>0</v>
      </c>
      <c r="Q31" s="204">
        <f t="shared" si="37"/>
        <v>0</v>
      </c>
      <c r="R31" s="204">
        <f t="shared" si="37"/>
        <v>0</v>
      </c>
      <c r="S31" s="204">
        <f t="shared" si="37"/>
        <v>0</v>
      </c>
      <c r="T31" s="204">
        <f t="shared" si="37"/>
        <v>0</v>
      </c>
      <c r="U31" s="204">
        <f t="shared" si="37"/>
        <v>0</v>
      </c>
      <c r="V31" s="204">
        <f t="shared" si="37"/>
        <v>236</v>
      </c>
      <c r="W31" s="204">
        <f t="shared" si="37"/>
        <v>88</v>
      </c>
      <c r="X31" s="204">
        <f t="shared" si="37"/>
        <v>0</v>
      </c>
      <c r="Y31" s="204">
        <f t="shared" si="37"/>
        <v>18</v>
      </c>
      <c r="Z31" s="204">
        <f t="shared" si="37"/>
        <v>92</v>
      </c>
      <c r="AA31" s="204">
        <f t="shared" si="37"/>
        <v>0</v>
      </c>
      <c r="AB31" s="204">
        <f t="shared" si="37"/>
        <v>18</v>
      </c>
      <c r="AC31" s="204">
        <f t="shared" si="37"/>
        <v>20</v>
      </c>
      <c r="AD31" s="204">
        <f t="shared" si="37"/>
        <v>0</v>
      </c>
      <c r="AE31" s="209">
        <f t="shared" si="37"/>
        <v>0</v>
      </c>
      <c r="AF31" s="219">
        <f t="shared" si="37"/>
        <v>188</v>
      </c>
      <c r="AG31" s="204">
        <f t="shared" si="37"/>
        <v>44</v>
      </c>
      <c r="AH31" s="204">
        <f t="shared" si="37"/>
        <v>0</v>
      </c>
      <c r="AI31" s="204">
        <f t="shared" si="37"/>
        <v>4</v>
      </c>
      <c r="AJ31" s="204">
        <f t="shared" si="37"/>
        <v>108</v>
      </c>
      <c r="AK31" s="204">
        <f t="shared" si="37"/>
        <v>0</v>
      </c>
      <c r="AL31" s="204">
        <f t="shared" si="37"/>
        <v>14</v>
      </c>
      <c r="AM31" s="204">
        <f t="shared" si="37"/>
        <v>18</v>
      </c>
      <c r="AN31" s="204">
        <f t="shared" si="37"/>
        <v>0</v>
      </c>
      <c r="AO31" s="204">
        <f t="shared" si="37"/>
        <v>0</v>
      </c>
      <c r="AP31" s="204">
        <f t="shared" si="37"/>
        <v>368</v>
      </c>
      <c r="AQ31" s="204">
        <f t="shared" si="37"/>
        <v>119</v>
      </c>
      <c r="AR31" s="204">
        <f t="shared" si="37"/>
        <v>2</v>
      </c>
      <c r="AS31" s="204">
        <f t="shared" si="37"/>
        <v>11</v>
      </c>
      <c r="AT31" s="204">
        <f t="shared" si="37"/>
        <v>204</v>
      </c>
      <c r="AU31" s="204">
        <f t="shared" si="37"/>
        <v>0</v>
      </c>
      <c r="AV31" s="204">
        <f t="shared" si="37"/>
        <v>18</v>
      </c>
      <c r="AW31" s="204">
        <f t="shared" si="37"/>
        <v>14</v>
      </c>
      <c r="AX31" s="204">
        <f t="shared" si="37"/>
        <v>18</v>
      </c>
      <c r="AY31" s="209">
        <f t="shared" si="37"/>
        <v>0</v>
      </c>
      <c r="AZ31" s="219">
        <f t="shared" si="37"/>
        <v>612</v>
      </c>
      <c r="BA31" s="204">
        <f t="shared" si="37"/>
        <v>126</v>
      </c>
      <c r="BB31" s="204">
        <f t="shared" si="37"/>
        <v>0</v>
      </c>
      <c r="BC31" s="204">
        <f t="shared" si="37"/>
        <v>25</v>
      </c>
      <c r="BD31" s="204">
        <f t="shared" si="37"/>
        <v>373</v>
      </c>
      <c r="BE31" s="204">
        <f t="shared" si="37"/>
        <v>42</v>
      </c>
      <c r="BF31" s="204">
        <f t="shared" si="37"/>
        <v>46</v>
      </c>
      <c r="BG31" s="204">
        <f t="shared" si="37"/>
        <v>0</v>
      </c>
      <c r="BH31" s="204">
        <f t="shared" si="37"/>
        <v>0</v>
      </c>
      <c r="BI31" s="204">
        <f t="shared" si="37"/>
        <v>828</v>
      </c>
      <c r="BJ31" s="204">
        <f t="shared" si="37"/>
        <v>92</v>
      </c>
      <c r="BK31" s="204">
        <f t="shared" si="37"/>
        <v>0</v>
      </c>
      <c r="BL31" s="204">
        <f t="shared" si="37"/>
        <v>14</v>
      </c>
      <c r="BM31" s="204">
        <f t="shared" si="37"/>
        <v>656</v>
      </c>
      <c r="BN31" s="204">
        <f t="shared" si="37"/>
        <v>33</v>
      </c>
      <c r="BO31" s="204">
        <f t="shared" si="37"/>
        <v>33</v>
      </c>
      <c r="BP31" s="204">
        <f t="shared" si="37"/>
        <v>36</v>
      </c>
      <c r="BQ31" s="209">
        <f t="shared" si="37"/>
        <v>0</v>
      </c>
      <c r="BR31" s="219">
        <f t="shared" si="37"/>
        <v>576</v>
      </c>
      <c r="BS31" s="204">
        <f t="shared" si="37"/>
        <v>105</v>
      </c>
      <c r="BT31" s="204">
        <f t="shared" si="37"/>
        <v>1</v>
      </c>
      <c r="BU31" s="204">
        <f aca="true" t="shared" si="38" ref="BU31:CI31">BU32+BU21</f>
        <v>30</v>
      </c>
      <c r="BV31" s="204">
        <f t="shared" si="38"/>
        <v>372</v>
      </c>
      <c r="BW31" s="204">
        <f t="shared" si="38"/>
        <v>30</v>
      </c>
      <c r="BX31" s="204">
        <f t="shared" si="38"/>
        <v>38</v>
      </c>
      <c r="BY31" s="204">
        <f t="shared" si="38"/>
        <v>18</v>
      </c>
      <c r="BZ31" s="204">
        <f t="shared" si="38"/>
        <v>0</v>
      </c>
      <c r="CA31" s="204">
        <f t="shared" si="38"/>
        <v>756</v>
      </c>
      <c r="CB31" s="204">
        <f t="shared" si="38"/>
        <v>115</v>
      </c>
      <c r="CC31" s="204">
        <f t="shared" si="38"/>
        <v>1</v>
      </c>
      <c r="CD31" s="204">
        <f t="shared" si="38"/>
        <v>20</v>
      </c>
      <c r="CE31" s="204">
        <f t="shared" si="38"/>
        <v>545</v>
      </c>
      <c r="CF31" s="204">
        <f t="shared" si="38"/>
        <v>35</v>
      </c>
      <c r="CG31" s="204">
        <f t="shared" si="38"/>
        <v>40</v>
      </c>
      <c r="CH31" s="204">
        <f t="shared" si="38"/>
        <v>18</v>
      </c>
      <c r="CI31" s="209">
        <f t="shared" si="38"/>
        <v>0</v>
      </c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</row>
    <row r="32" spans="1:151" ht="21.75" thickBot="1">
      <c r="A32" s="111" t="s">
        <v>70</v>
      </c>
      <c r="B32" s="112" t="s">
        <v>30</v>
      </c>
      <c r="C32" s="275" t="s">
        <v>155</v>
      </c>
      <c r="D32" s="191">
        <f aca="true" t="shared" si="39" ref="D32:K32">D33+D38+D43+D48+D53</f>
        <v>3016</v>
      </c>
      <c r="E32" s="191">
        <f t="shared" si="39"/>
        <v>168</v>
      </c>
      <c r="F32" s="191">
        <f t="shared" si="39"/>
        <v>2848</v>
      </c>
      <c r="G32" s="191">
        <f t="shared" si="39"/>
        <v>544</v>
      </c>
      <c r="H32" s="191">
        <f t="shared" si="39"/>
        <v>2158</v>
      </c>
      <c r="I32" s="191"/>
      <c r="J32" s="191">
        <f t="shared" si="39"/>
        <v>146</v>
      </c>
      <c r="K32" s="225">
        <f t="shared" si="39"/>
        <v>1146</v>
      </c>
      <c r="L32" s="220">
        <f aca="true" t="shared" si="40" ref="L32:BY32">L33+L38+L43+L48+L53</f>
        <v>0</v>
      </c>
      <c r="M32" s="192">
        <f t="shared" si="40"/>
        <v>0</v>
      </c>
      <c r="N32" s="192">
        <f t="shared" si="40"/>
        <v>0</v>
      </c>
      <c r="O32" s="192">
        <f t="shared" si="40"/>
        <v>0</v>
      </c>
      <c r="P32" s="192">
        <f t="shared" si="40"/>
        <v>0</v>
      </c>
      <c r="Q32" s="192">
        <f t="shared" si="40"/>
        <v>0</v>
      </c>
      <c r="R32" s="192">
        <f t="shared" si="40"/>
        <v>0</v>
      </c>
      <c r="S32" s="192">
        <f t="shared" si="40"/>
        <v>0</v>
      </c>
      <c r="T32" s="192">
        <f t="shared" si="40"/>
        <v>0</v>
      </c>
      <c r="U32" s="192">
        <f t="shared" si="40"/>
        <v>0</v>
      </c>
      <c r="V32" s="192">
        <f t="shared" si="40"/>
        <v>122</v>
      </c>
      <c r="W32" s="192">
        <f t="shared" si="40"/>
        <v>28</v>
      </c>
      <c r="X32" s="192">
        <f t="shared" si="40"/>
        <v>0</v>
      </c>
      <c r="Y32" s="192">
        <f t="shared" si="40"/>
        <v>10</v>
      </c>
      <c r="Z32" s="192">
        <f t="shared" si="40"/>
        <v>62</v>
      </c>
      <c r="AA32" s="192">
        <f t="shared" si="40"/>
        <v>0</v>
      </c>
      <c r="AB32" s="192">
        <f t="shared" si="40"/>
        <v>11</v>
      </c>
      <c r="AC32" s="192">
        <f t="shared" si="40"/>
        <v>11</v>
      </c>
      <c r="AD32" s="192">
        <f t="shared" si="40"/>
        <v>0</v>
      </c>
      <c r="AE32" s="225">
        <f t="shared" si="40"/>
        <v>0</v>
      </c>
      <c r="AF32" s="220">
        <f t="shared" si="40"/>
        <v>188</v>
      </c>
      <c r="AG32" s="192">
        <f t="shared" si="40"/>
        <v>44</v>
      </c>
      <c r="AH32" s="192">
        <f t="shared" si="40"/>
        <v>0</v>
      </c>
      <c r="AI32" s="192">
        <f t="shared" si="40"/>
        <v>4</v>
      </c>
      <c r="AJ32" s="192">
        <f t="shared" si="40"/>
        <v>108</v>
      </c>
      <c r="AK32" s="192">
        <f t="shared" si="40"/>
        <v>0</v>
      </c>
      <c r="AL32" s="192">
        <f t="shared" si="40"/>
        <v>14</v>
      </c>
      <c r="AM32" s="192">
        <f t="shared" si="40"/>
        <v>18</v>
      </c>
      <c r="AN32" s="192">
        <f t="shared" si="40"/>
        <v>0</v>
      </c>
      <c r="AO32" s="192">
        <f t="shared" si="40"/>
        <v>0</v>
      </c>
      <c r="AP32" s="192">
        <f t="shared" si="40"/>
        <v>144</v>
      </c>
      <c r="AQ32" s="192">
        <f t="shared" si="40"/>
        <v>0</v>
      </c>
      <c r="AR32" s="192">
        <f t="shared" si="40"/>
        <v>0</v>
      </c>
      <c r="AS32" s="192">
        <f t="shared" si="40"/>
        <v>0</v>
      </c>
      <c r="AT32" s="192">
        <f t="shared" si="40"/>
        <v>144</v>
      </c>
      <c r="AU32" s="192">
        <f t="shared" si="40"/>
        <v>0</v>
      </c>
      <c r="AV32" s="192">
        <f t="shared" si="40"/>
        <v>0</v>
      </c>
      <c r="AW32" s="192">
        <f t="shared" si="40"/>
        <v>0</v>
      </c>
      <c r="AX32" s="192">
        <f t="shared" si="40"/>
        <v>18</v>
      </c>
      <c r="AY32" s="225"/>
      <c r="AZ32" s="220">
        <f t="shared" si="40"/>
        <v>523</v>
      </c>
      <c r="BA32" s="192">
        <f t="shared" si="40"/>
        <v>106</v>
      </c>
      <c r="BB32" s="192">
        <f t="shared" si="40"/>
        <v>0</v>
      </c>
      <c r="BC32" s="192">
        <f t="shared" si="40"/>
        <v>10</v>
      </c>
      <c r="BD32" s="192">
        <f t="shared" si="40"/>
        <v>334</v>
      </c>
      <c r="BE32" s="192">
        <f t="shared" si="40"/>
        <v>34</v>
      </c>
      <c r="BF32" s="192">
        <f t="shared" si="40"/>
        <v>39</v>
      </c>
      <c r="BG32" s="192">
        <f t="shared" si="40"/>
        <v>0</v>
      </c>
      <c r="BH32" s="192">
        <f t="shared" si="40"/>
        <v>0</v>
      </c>
      <c r="BI32" s="192">
        <f t="shared" si="40"/>
        <v>787</v>
      </c>
      <c r="BJ32" s="192">
        <f t="shared" si="40"/>
        <v>86</v>
      </c>
      <c r="BK32" s="192">
        <f t="shared" si="40"/>
        <v>0</v>
      </c>
      <c r="BL32" s="192">
        <f t="shared" si="40"/>
        <v>14</v>
      </c>
      <c r="BM32" s="192">
        <f t="shared" si="40"/>
        <v>626</v>
      </c>
      <c r="BN32" s="192">
        <f t="shared" si="40"/>
        <v>30</v>
      </c>
      <c r="BO32" s="192">
        <f t="shared" si="40"/>
        <v>31</v>
      </c>
      <c r="BP32" s="192">
        <f t="shared" si="40"/>
        <v>36</v>
      </c>
      <c r="BQ32" s="225"/>
      <c r="BR32" s="220">
        <f t="shared" si="40"/>
        <v>531</v>
      </c>
      <c r="BS32" s="192">
        <f t="shared" si="40"/>
        <v>94</v>
      </c>
      <c r="BT32" s="192">
        <f t="shared" si="40"/>
        <v>0</v>
      </c>
      <c r="BU32" s="192">
        <f t="shared" si="40"/>
        <v>24</v>
      </c>
      <c r="BV32" s="192">
        <f t="shared" si="40"/>
        <v>354</v>
      </c>
      <c r="BW32" s="192">
        <f t="shared" si="40"/>
        <v>26</v>
      </c>
      <c r="BX32" s="192">
        <f t="shared" si="40"/>
        <v>33</v>
      </c>
      <c r="BY32" s="192">
        <f t="shared" si="40"/>
        <v>18</v>
      </c>
      <c r="BZ32" s="192"/>
      <c r="CA32" s="192">
        <f aca="true" t="shared" si="41" ref="CA32:CH32">CA33+CA38+CA43+CA48+CA53</f>
        <v>721</v>
      </c>
      <c r="CB32" s="192">
        <f t="shared" si="41"/>
        <v>108</v>
      </c>
      <c r="CC32" s="192">
        <f t="shared" si="41"/>
        <v>0</v>
      </c>
      <c r="CD32" s="192">
        <f t="shared" si="41"/>
        <v>16</v>
      </c>
      <c r="CE32" s="192">
        <f t="shared" si="41"/>
        <v>530</v>
      </c>
      <c r="CF32" s="192">
        <f t="shared" si="41"/>
        <v>31</v>
      </c>
      <c r="CG32" s="192">
        <f t="shared" si="41"/>
        <v>36</v>
      </c>
      <c r="CH32" s="192">
        <f t="shared" si="41"/>
        <v>18</v>
      </c>
      <c r="CI32" s="207"/>
      <c r="CJ32" s="208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</row>
    <row r="33" spans="1:151" ht="62.25" customHeight="1" thickBot="1">
      <c r="A33" s="149" t="s">
        <v>31</v>
      </c>
      <c r="B33" s="150" t="s">
        <v>72</v>
      </c>
      <c r="C33" s="122" t="s">
        <v>122</v>
      </c>
      <c r="D33" s="123">
        <f aca="true" t="shared" si="42" ref="D33:D53">E33+F33</f>
        <v>454</v>
      </c>
      <c r="E33" s="124">
        <v>29</v>
      </c>
      <c r="F33" s="124">
        <f aca="true" t="shared" si="43" ref="F33:F57">G33+H33+J33</f>
        <v>425</v>
      </c>
      <c r="G33" s="124">
        <v>86</v>
      </c>
      <c r="H33" s="124">
        <v>314</v>
      </c>
      <c r="I33" s="124"/>
      <c r="J33" s="124">
        <v>25</v>
      </c>
      <c r="K33" s="265">
        <v>206</v>
      </c>
      <c r="L33" s="252">
        <f>L34+L35+L36+L37</f>
        <v>0</v>
      </c>
      <c r="M33" s="188">
        <f aca="true" t="shared" si="44" ref="M33:S33">M34+M35+M36+M37</f>
        <v>0</v>
      </c>
      <c r="N33" s="188">
        <f t="shared" si="44"/>
        <v>0</v>
      </c>
      <c r="O33" s="188">
        <f t="shared" si="44"/>
        <v>0</v>
      </c>
      <c r="P33" s="188">
        <f t="shared" si="44"/>
        <v>0</v>
      </c>
      <c r="Q33" s="188">
        <f t="shared" si="44"/>
        <v>0</v>
      </c>
      <c r="R33" s="188">
        <f t="shared" si="44"/>
        <v>0</v>
      </c>
      <c r="S33" s="188">
        <f t="shared" si="44"/>
        <v>0</v>
      </c>
      <c r="T33" s="125"/>
      <c r="U33" s="125"/>
      <c r="V33" s="123">
        <f>V34+V35+V36+V37</f>
        <v>122</v>
      </c>
      <c r="W33" s="188">
        <f aca="true" t="shared" si="45" ref="W33:AC33">W34+W35+W36+W37</f>
        <v>28</v>
      </c>
      <c r="X33" s="188">
        <f t="shared" si="45"/>
        <v>0</v>
      </c>
      <c r="Y33" s="188">
        <f t="shared" si="45"/>
        <v>10</v>
      </c>
      <c r="Z33" s="188">
        <f t="shared" si="45"/>
        <v>62</v>
      </c>
      <c r="AA33" s="188">
        <f t="shared" si="45"/>
        <v>0</v>
      </c>
      <c r="AB33" s="188">
        <f t="shared" si="45"/>
        <v>11</v>
      </c>
      <c r="AC33" s="188">
        <f t="shared" si="45"/>
        <v>11</v>
      </c>
      <c r="AD33" s="188">
        <f>AD34+AD35</f>
        <v>0</v>
      </c>
      <c r="AE33" s="245"/>
      <c r="AF33" s="210">
        <f>AF34+AF35+AF36+AF37</f>
        <v>188</v>
      </c>
      <c r="AG33" s="127">
        <f aca="true" t="shared" si="46" ref="AG33:AM33">AG34+AG35+AG36+AG37</f>
        <v>44</v>
      </c>
      <c r="AH33" s="127">
        <f t="shared" si="46"/>
        <v>0</v>
      </c>
      <c r="AI33" s="127">
        <f t="shared" si="46"/>
        <v>4</v>
      </c>
      <c r="AJ33" s="127">
        <f t="shared" si="46"/>
        <v>108</v>
      </c>
      <c r="AK33" s="127">
        <f t="shared" si="46"/>
        <v>0</v>
      </c>
      <c r="AL33" s="127">
        <f t="shared" si="46"/>
        <v>14</v>
      </c>
      <c r="AM33" s="127">
        <f t="shared" si="46"/>
        <v>18</v>
      </c>
      <c r="AN33" s="127"/>
      <c r="AO33" s="125"/>
      <c r="AP33" s="197">
        <f>AP34+AP35+AP36+AP37</f>
        <v>144</v>
      </c>
      <c r="AQ33" s="128">
        <f aca="true" t="shared" si="47" ref="AQ33:AW33">AQ34+AQ35+AQ36+AQ37</f>
        <v>0</v>
      </c>
      <c r="AR33" s="128">
        <f t="shared" si="47"/>
        <v>0</v>
      </c>
      <c r="AS33" s="128">
        <f t="shared" si="47"/>
        <v>0</v>
      </c>
      <c r="AT33" s="128">
        <f t="shared" si="47"/>
        <v>144</v>
      </c>
      <c r="AU33" s="128"/>
      <c r="AV33" s="128">
        <f t="shared" si="47"/>
        <v>0</v>
      </c>
      <c r="AW33" s="128">
        <f t="shared" si="47"/>
        <v>0</v>
      </c>
      <c r="AX33" s="125">
        <v>18</v>
      </c>
      <c r="AY33" s="152" t="s">
        <v>121</v>
      </c>
      <c r="AZ33" s="210">
        <f>AZ34+AZ35+AZ36+AZ37</f>
        <v>0</v>
      </c>
      <c r="BA33" s="127">
        <f aca="true" t="shared" si="48" ref="BA33:BF33">BA34+BA35+BA36+BA37</f>
        <v>0</v>
      </c>
      <c r="BB33" s="127">
        <f t="shared" si="48"/>
        <v>0</v>
      </c>
      <c r="BC33" s="127">
        <f t="shared" si="48"/>
        <v>0</v>
      </c>
      <c r="BD33" s="127">
        <f t="shared" si="48"/>
        <v>0</v>
      </c>
      <c r="BE33" s="127">
        <f t="shared" si="48"/>
        <v>0</v>
      </c>
      <c r="BF33" s="127">
        <f t="shared" si="48"/>
        <v>0</v>
      </c>
      <c r="BG33" s="125"/>
      <c r="BH33" s="125"/>
      <c r="BI33" s="126">
        <f>BI34+BI35+BI36+BI37</f>
        <v>0</v>
      </c>
      <c r="BJ33" s="127">
        <f aca="true" t="shared" si="49" ref="BJ33:BO33">BJ34+BJ35+BJ36+BJ37</f>
        <v>0</v>
      </c>
      <c r="BK33" s="127">
        <f t="shared" si="49"/>
        <v>0</v>
      </c>
      <c r="BL33" s="127">
        <f t="shared" si="49"/>
        <v>0</v>
      </c>
      <c r="BM33" s="127">
        <f t="shared" si="49"/>
        <v>0</v>
      </c>
      <c r="BN33" s="127">
        <f t="shared" si="49"/>
        <v>0</v>
      </c>
      <c r="BO33" s="127">
        <f t="shared" si="49"/>
        <v>0</v>
      </c>
      <c r="BP33" s="125"/>
      <c r="BQ33" s="152"/>
      <c r="BR33" s="210">
        <f>BR34+BR35+BR36+BR37</f>
        <v>0</v>
      </c>
      <c r="BS33" s="127">
        <f aca="true" t="shared" si="50" ref="BS33:BX33">BS34+BS35+BS36+BS37</f>
        <v>0</v>
      </c>
      <c r="BT33" s="127">
        <f t="shared" si="50"/>
        <v>0</v>
      </c>
      <c r="BU33" s="127">
        <f t="shared" si="50"/>
        <v>0</v>
      </c>
      <c r="BV33" s="127">
        <f t="shared" si="50"/>
        <v>0</v>
      </c>
      <c r="BW33" s="127">
        <f t="shared" si="50"/>
        <v>0</v>
      </c>
      <c r="BX33" s="127">
        <f t="shared" si="50"/>
        <v>0</v>
      </c>
      <c r="BY33" s="125"/>
      <c r="BZ33" s="125"/>
      <c r="CA33" s="126">
        <f>CA34+CA35+CA36+CA37</f>
        <v>0</v>
      </c>
      <c r="CB33" s="127">
        <f aca="true" t="shared" si="51" ref="CB33:CG33">CB34+CB35+CB36+CB37</f>
        <v>0</v>
      </c>
      <c r="CC33" s="127">
        <f t="shared" si="51"/>
        <v>0</v>
      </c>
      <c r="CD33" s="127">
        <f t="shared" si="51"/>
        <v>0</v>
      </c>
      <c r="CE33" s="127">
        <f t="shared" si="51"/>
        <v>0</v>
      </c>
      <c r="CF33" s="127">
        <f t="shared" si="51"/>
        <v>0</v>
      </c>
      <c r="CG33" s="127">
        <f t="shared" si="51"/>
        <v>0</v>
      </c>
      <c r="CH33" s="125"/>
      <c r="CI33" s="15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</row>
    <row r="34" spans="1:87" ht="39.75" customHeight="1" thickBot="1">
      <c r="A34" s="145" t="s">
        <v>32</v>
      </c>
      <c r="B34" s="116" t="s">
        <v>73</v>
      </c>
      <c r="C34" s="106" t="s">
        <v>117</v>
      </c>
      <c r="D34" s="123">
        <f t="shared" si="42"/>
        <v>102</v>
      </c>
      <c r="E34" s="106">
        <v>9</v>
      </c>
      <c r="F34" s="124">
        <f t="shared" si="43"/>
        <v>93</v>
      </c>
      <c r="G34" s="106">
        <v>32</v>
      </c>
      <c r="H34" s="106">
        <v>52</v>
      </c>
      <c r="I34" s="106"/>
      <c r="J34" s="106">
        <v>9</v>
      </c>
      <c r="K34" s="266">
        <v>69</v>
      </c>
      <c r="L34" s="252">
        <f>M34+N34+O34+P34+R34+S34</f>
        <v>0</v>
      </c>
      <c r="M34" s="106"/>
      <c r="N34" s="106"/>
      <c r="O34" s="106"/>
      <c r="P34" s="106"/>
      <c r="Q34" s="106"/>
      <c r="R34" s="106"/>
      <c r="S34" s="106"/>
      <c r="T34" s="106"/>
      <c r="U34" s="106"/>
      <c r="V34" s="193">
        <f>W34+X34+Y34+Z34+AB34+AC34</f>
        <v>102</v>
      </c>
      <c r="W34" s="117">
        <v>28</v>
      </c>
      <c r="X34" s="117">
        <v>0</v>
      </c>
      <c r="Y34" s="117">
        <v>4</v>
      </c>
      <c r="Z34" s="117">
        <v>52</v>
      </c>
      <c r="AA34" s="117"/>
      <c r="AB34" s="117">
        <v>9</v>
      </c>
      <c r="AC34" s="117">
        <v>9</v>
      </c>
      <c r="AD34" s="117">
        <v>0</v>
      </c>
      <c r="AE34" s="246" t="s">
        <v>117</v>
      </c>
      <c r="AF34" s="214">
        <f>AG34+AH34+AI34+AJ34+AL34+AM34</f>
        <v>0</v>
      </c>
      <c r="AG34" s="106"/>
      <c r="AH34" s="106"/>
      <c r="AI34" s="106"/>
      <c r="AJ34" s="106"/>
      <c r="AK34" s="106"/>
      <c r="AL34" s="106"/>
      <c r="AM34" s="106"/>
      <c r="AN34" s="104"/>
      <c r="AO34" s="119"/>
      <c r="AP34" s="110">
        <f>AQ34+AR34+AS34+AT34+AV34+AW34</f>
        <v>0</v>
      </c>
      <c r="AQ34" s="146"/>
      <c r="AR34" s="146"/>
      <c r="AS34" s="146"/>
      <c r="AT34" s="146"/>
      <c r="AU34" s="146"/>
      <c r="AV34" s="146"/>
      <c r="AW34" s="106"/>
      <c r="AX34" s="104"/>
      <c r="AY34" s="238"/>
      <c r="AZ34" s="214">
        <f>BA34+BB34+BC34+BD34+BE34+BF34</f>
        <v>0</v>
      </c>
      <c r="BA34" s="106"/>
      <c r="BB34" s="106"/>
      <c r="BC34" s="106"/>
      <c r="BD34" s="106"/>
      <c r="BE34" s="106"/>
      <c r="BF34" s="54"/>
      <c r="BG34" s="104"/>
      <c r="BH34" s="147"/>
      <c r="BI34" s="110">
        <f>BJ34+BK34+BL34+BM34+BN34+BO34</f>
        <v>0</v>
      </c>
      <c r="BJ34" s="106"/>
      <c r="BK34" s="106"/>
      <c r="BL34" s="106"/>
      <c r="BM34" s="106"/>
      <c r="BN34" s="106"/>
      <c r="BO34" s="106"/>
      <c r="BP34" s="106"/>
      <c r="BQ34" s="148"/>
      <c r="BR34" s="214">
        <f>BS34+BT34+BU34+BV34+BW34+BX34</f>
        <v>0</v>
      </c>
      <c r="BS34" s="106"/>
      <c r="BT34" s="106"/>
      <c r="BU34" s="106"/>
      <c r="BV34" s="106"/>
      <c r="BW34" s="106"/>
      <c r="BX34" s="54"/>
      <c r="BY34" s="104"/>
      <c r="BZ34" s="147"/>
      <c r="CA34" s="110">
        <f>CB34+CC34+CD34+CE34+CF34+CG34</f>
        <v>0</v>
      </c>
      <c r="CB34" s="106"/>
      <c r="CC34" s="106"/>
      <c r="CD34" s="106"/>
      <c r="CE34" s="106"/>
      <c r="CF34" s="106"/>
      <c r="CG34" s="106"/>
      <c r="CH34" s="106"/>
      <c r="CI34" s="148"/>
    </row>
    <row r="35" spans="1:87" ht="32.25" customHeight="1" thickBot="1">
      <c r="A35" s="15" t="s">
        <v>33</v>
      </c>
      <c r="B35" s="9" t="s">
        <v>74</v>
      </c>
      <c r="C35" s="79" t="s">
        <v>118</v>
      </c>
      <c r="D35" s="123">
        <f t="shared" si="42"/>
        <v>172</v>
      </c>
      <c r="E35" s="76">
        <v>20</v>
      </c>
      <c r="F35" s="124">
        <f t="shared" si="43"/>
        <v>152</v>
      </c>
      <c r="G35" s="76">
        <v>54</v>
      </c>
      <c r="H35" s="76">
        <v>82</v>
      </c>
      <c r="I35" s="76"/>
      <c r="J35" s="76">
        <v>16</v>
      </c>
      <c r="K35" s="267">
        <v>101</v>
      </c>
      <c r="L35" s="252">
        <f>M35+N35+O35+P35+R35+S35</f>
        <v>0</v>
      </c>
      <c r="M35" s="76"/>
      <c r="N35" s="76"/>
      <c r="O35" s="76"/>
      <c r="P35" s="76"/>
      <c r="Q35" s="76"/>
      <c r="R35" s="76"/>
      <c r="S35" s="76"/>
      <c r="T35" s="76"/>
      <c r="U35" s="76"/>
      <c r="V35" s="193">
        <f>W35+X35+Y35+Z35+AB35+AC35</f>
        <v>20</v>
      </c>
      <c r="W35" s="194">
        <v>0</v>
      </c>
      <c r="X35" s="194">
        <v>0</v>
      </c>
      <c r="Y35" s="194">
        <v>6</v>
      </c>
      <c r="Z35" s="194">
        <v>10</v>
      </c>
      <c r="AA35" s="194"/>
      <c r="AB35" s="194">
        <v>2</v>
      </c>
      <c r="AC35" s="194">
        <v>2</v>
      </c>
      <c r="AD35" s="194">
        <v>0</v>
      </c>
      <c r="AE35" s="247"/>
      <c r="AF35" s="214">
        <f>AG35+AH35+AI35+AJ35+AL35+AM35</f>
        <v>152</v>
      </c>
      <c r="AG35" s="79">
        <v>44</v>
      </c>
      <c r="AH35" s="79">
        <v>0</v>
      </c>
      <c r="AI35" s="79">
        <v>4</v>
      </c>
      <c r="AJ35" s="79">
        <v>72</v>
      </c>
      <c r="AK35" s="79"/>
      <c r="AL35" s="79">
        <v>14</v>
      </c>
      <c r="AM35" s="79">
        <v>18</v>
      </c>
      <c r="AN35" s="79">
        <v>0</v>
      </c>
      <c r="AO35" s="79" t="s">
        <v>118</v>
      </c>
      <c r="AP35" s="110">
        <f>AQ35+AR35+AS35+AT35+AV35+AW35</f>
        <v>0</v>
      </c>
      <c r="AQ35" s="76"/>
      <c r="AR35" s="76"/>
      <c r="AS35" s="76"/>
      <c r="AT35" s="76"/>
      <c r="AU35" s="76"/>
      <c r="AV35" s="76"/>
      <c r="AW35" s="76"/>
      <c r="AX35" s="42"/>
      <c r="AY35" s="236"/>
      <c r="AZ35" s="214">
        <f>BA35+BB35+BC35+BD35+BE35+BF35</f>
        <v>0</v>
      </c>
      <c r="BA35" s="76"/>
      <c r="BB35" s="76"/>
      <c r="BC35" s="76"/>
      <c r="BD35" s="76"/>
      <c r="BE35" s="76"/>
      <c r="BF35" s="76"/>
      <c r="BG35" s="76"/>
      <c r="BH35" s="76"/>
      <c r="BI35" s="110">
        <f>BJ35+BK35+BL35+BM35+BN35+BO35</f>
        <v>0</v>
      </c>
      <c r="BJ35" s="76"/>
      <c r="BK35" s="76"/>
      <c r="BL35" s="76"/>
      <c r="BM35" s="76"/>
      <c r="BN35" s="76"/>
      <c r="BO35" s="76"/>
      <c r="BP35" s="76"/>
      <c r="BQ35" s="136"/>
      <c r="BR35" s="214">
        <f>BS35+BT35+BU35+BV35+BW35+BX35</f>
        <v>0</v>
      </c>
      <c r="BS35" s="76"/>
      <c r="BT35" s="76"/>
      <c r="BU35" s="76"/>
      <c r="BV35" s="76"/>
      <c r="BW35" s="76"/>
      <c r="BX35" s="76"/>
      <c r="BY35" s="76"/>
      <c r="BZ35" s="76"/>
      <c r="CA35" s="110">
        <f>CB35+CC35+CD35+CE35+CF35+CG35</f>
        <v>0</v>
      </c>
      <c r="CB35" s="76"/>
      <c r="CC35" s="76"/>
      <c r="CD35" s="76"/>
      <c r="CE35" s="76"/>
      <c r="CF35" s="76"/>
      <c r="CG35" s="76"/>
      <c r="CH35" s="76"/>
      <c r="CI35" s="136"/>
    </row>
    <row r="36" spans="1:87" ht="15.75" thickBot="1">
      <c r="A36" s="14" t="s">
        <v>34</v>
      </c>
      <c r="B36" s="10" t="s">
        <v>75</v>
      </c>
      <c r="C36" s="370" t="s">
        <v>117</v>
      </c>
      <c r="D36" s="123">
        <f t="shared" si="42"/>
        <v>108</v>
      </c>
      <c r="E36" s="76"/>
      <c r="F36" s="124">
        <f t="shared" si="43"/>
        <v>108</v>
      </c>
      <c r="G36" s="76"/>
      <c r="H36" s="76">
        <v>108</v>
      </c>
      <c r="I36" s="76"/>
      <c r="J36" s="76"/>
      <c r="K36" s="267">
        <v>36</v>
      </c>
      <c r="L36" s="252">
        <f>M36+N36+O36+P36+R36+S36</f>
        <v>0</v>
      </c>
      <c r="M36" s="76"/>
      <c r="N36" s="76"/>
      <c r="O36" s="76"/>
      <c r="P36" s="76"/>
      <c r="Q36" s="76"/>
      <c r="R36" s="76"/>
      <c r="S36" s="76"/>
      <c r="T36" s="76"/>
      <c r="U36" s="76"/>
      <c r="V36" s="193">
        <f>W36+X36+Y36+Z36+AB36+AC36</f>
        <v>0</v>
      </c>
      <c r="W36" s="102"/>
      <c r="X36" s="102"/>
      <c r="Y36" s="102"/>
      <c r="Z36" s="102"/>
      <c r="AA36" s="102"/>
      <c r="AB36" s="102"/>
      <c r="AC36" s="102"/>
      <c r="AD36" s="195"/>
      <c r="AE36" s="247"/>
      <c r="AF36" s="214">
        <f>AG36+AH36+AI36+AJ36+AL36+AM36</f>
        <v>36</v>
      </c>
      <c r="AG36" s="79"/>
      <c r="AH36" s="79"/>
      <c r="AI36" s="79"/>
      <c r="AJ36" s="79">
        <v>36</v>
      </c>
      <c r="AK36" s="79"/>
      <c r="AL36" s="79"/>
      <c r="AM36" s="79"/>
      <c r="AN36" s="79"/>
      <c r="AO36" s="79"/>
      <c r="AP36" s="110">
        <f>AQ36+AR36+AS36+AT36+AV36+AW36</f>
        <v>72</v>
      </c>
      <c r="AQ36" s="76"/>
      <c r="AR36" s="76"/>
      <c r="AS36" s="76"/>
      <c r="AT36" s="76">
        <v>72</v>
      </c>
      <c r="AU36" s="76"/>
      <c r="AV36" s="76"/>
      <c r="AW36" s="76"/>
      <c r="AX36" s="42"/>
      <c r="AY36" s="366" t="s">
        <v>117</v>
      </c>
      <c r="AZ36" s="214">
        <f>BA36+BB36+BC36+BD36+BE36+BF36</f>
        <v>0</v>
      </c>
      <c r="BA36" s="76"/>
      <c r="BB36" s="76"/>
      <c r="BC36" s="76"/>
      <c r="BD36" s="76"/>
      <c r="BE36" s="76"/>
      <c r="BF36" s="76"/>
      <c r="BG36" s="76"/>
      <c r="BH36" s="76"/>
      <c r="BI36" s="110">
        <f>BJ36+BK36+BL36+BM36+BN36+BO36</f>
        <v>0</v>
      </c>
      <c r="BJ36" s="76"/>
      <c r="BK36" s="76"/>
      <c r="BL36" s="76"/>
      <c r="BM36" s="76"/>
      <c r="BN36" s="76"/>
      <c r="BO36" s="76"/>
      <c r="BP36" s="76"/>
      <c r="BQ36" s="136"/>
      <c r="BR36" s="214">
        <f>BS36+BT36+BU36+BV36+BW36+BX36</f>
        <v>0</v>
      </c>
      <c r="BS36" s="76"/>
      <c r="BT36" s="76"/>
      <c r="BU36" s="76"/>
      <c r="BV36" s="76"/>
      <c r="BW36" s="76"/>
      <c r="BX36" s="76"/>
      <c r="BY36" s="76"/>
      <c r="BZ36" s="76"/>
      <c r="CA36" s="110">
        <f>CB36+CC36+CD36+CE36+CF36+CG36</f>
        <v>0</v>
      </c>
      <c r="CB36" s="76"/>
      <c r="CC36" s="76"/>
      <c r="CD36" s="76"/>
      <c r="CE36" s="76"/>
      <c r="CF36" s="76"/>
      <c r="CG36" s="76"/>
      <c r="CH36" s="76"/>
      <c r="CI36" s="136"/>
    </row>
    <row r="37" spans="1:88" ht="15.75" thickBot="1">
      <c r="A37" s="113" t="s">
        <v>35</v>
      </c>
      <c r="B37" s="114" t="s">
        <v>106</v>
      </c>
      <c r="C37" s="371"/>
      <c r="D37" s="123">
        <f t="shared" si="42"/>
        <v>72</v>
      </c>
      <c r="E37" s="103"/>
      <c r="F37" s="124">
        <f t="shared" si="43"/>
        <v>72</v>
      </c>
      <c r="G37" s="103"/>
      <c r="H37" s="103">
        <v>72</v>
      </c>
      <c r="I37" s="303"/>
      <c r="J37" s="103"/>
      <c r="K37" s="268"/>
      <c r="L37" s="252">
        <f>M37+N37+O37+P37+R37+S37</f>
        <v>0</v>
      </c>
      <c r="M37" s="105"/>
      <c r="N37" s="105"/>
      <c r="O37" s="105"/>
      <c r="P37" s="105"/>
      <c r="Q37" s="304"/>
      <c r="R37" s="105"/>
      <c r="S37" s="105"/>
      <c r="T37" s="105"/>
      <c r="U37" s="105"/>
      <c r="V37" s="193">
        <f>W37+X37+Y37+Z37+AB37+AC37</f>
        <v>0</v>
      </c>
      <c r="W37" s="196"/>
      <c r="X37" s="196"/>
      <c r="Y37" s="196"/>
      <c r="Z37" s="196"/>
      <c r="AA37" s="196"/>
      <c r="AB37" s="196"/>
      <c r="AC37" s="196"/>
      <c r="AD37" s="196"/>
      <c r="AE37" s="248"/>
      <c r="AF37" s="214">
        <f>AG37+AH37+AI37+AJ37+AL37+AM37</f>
        <v>0</v>
      </c>
      <c r="AG37" s="105"/>
      <c r="AH37" s="105"/>
      <c r="AI37" s="105"/>
      <c r="AJ37" s="105"/>
      <c r="AK37" s="304"/>
      <c r="AL37" s="105"/>
      <c r="AM37" s="105"/>
      <c r="AN37" s="105"/>
      <c r="AO37" s="105"/>
      <c r="AP37" s="110">
        <f>AQ37+AR37+AS37+AT37+AV37+AW37</f>
        <v>72</v>
      </c>
      <c r="AQ37" s="103"/>
      <c r="AR37" s="103"/>
      <c r="AS37" s="103"/>
      <c r="AT37" s="103">
        <v>72</v>
      </c>
      <c r="AU37" s="303"/>
      <c r="AV37" s="105"/>
      <c r="AW37" s="105"/>
      <c r="AX37" s="103"/>
      <c r="AY37" s="367"/>
      <c r="AZ37" s="214">
        <f>BA37+BB37+BC37+BD37+BE37+BF37</f>
        <v>0</v>
      </c>
      <c r="BA37" s="105"/>
      <c r="BB37" s="105"/>
      <c r="BC37" s="105"/>
      <c r="BD37" s="105"/>
      <c r="BE37" s="105"/>
      <c r="BF37" s="105"/>
      <c r="BG37" s="105"/>
      <c r="BH37" s="115"/>
      <c r="BI37" s="110">
        <f>BJ37+BK37+BL37+BM37+BN37+BO37</f>
        <v>0</v>
      </c>
      <c r="BJ37" s="105"/>
      <c r="BK37" s="105"/>
      <c r="BL37" s="105"/>
      <c r="BM37" s="105"/>
      <c r="BN37" s="105"/>
      <c r="BO37" s="105"/>
      <c r="BP37" s="105"/>
      <c r="BQ37" s="137"/>
      <c r="BR37" s="214">
        <f>BS37+BT37+BU37+BV37+BW37+BX37</f>
        <v>0</v>
      </c>
      <c r="BS37" s="105"/>
      <c r="BT37" s="105"/>
      <c r="BU37" s="105"/>
      <c r="BV37" s="105"/>
      <c r="BW37" s="105"/>
      <c r="BX37" s="105"/>
      <c r="BY37" s="105"/>
      <c r="BZ37" s="115"/>
      <c r="CA37" s="110">
        <f>CB37+CC37+CD37+CE37+CF37+CG37</f>
        <v>0</v>
      </c>
      <c r="CB37" s="105"/>
      <c r="CC37" s="105"/>
      <c r="CD37" s="105"/>
      <c r="CE37" s="105"/>
      <c r="CF37" s="105"/>
      <c r="CG37" s="105"/>
      <c r="CH37" s="105"/>
      <c r="CI37" s="137"/>
      <c r="CJ37" s="129"/>
    </row>
    <row r="38" spans="1:87" ht="51" customHeight="1" thickBot="1">
      <c r="A38" s="120" t="s">
        <v>36</v>
      </c>
      <c r="B38" s="121" t="s">
        <v>77</v>
      </c>
      <c r="C38" s="122" t="s">
        <v>122</v>
      </c>
      <c r="D38" s="123">
        <f t="shared" si="42"/>
        <v>775</v>
      </c>
      <c r="E38" s="124">
        <v>39</v>
      </c>
      <c r="F38" s="124">
        <f t="shared" si="43"/>
        <v>736</v>
      </c>
      <c r="G38" s="124">
        <v>116</v>
      </c>
      <c r="H38" s="124">
        <v>586</v>
      </c>
      <c r="I38" s="124"/>
      <c r="J38" s="124">
        <v>34</v>
      </c>
      <c r="K38" s="265">
        <v>233</v>
      </c>
      <c r="L38" s="252">
        <f>L39+L40+L41+L42</f>
        <v>0</v>
      </c>
      <c r="M38" s="188">
        <f aca="true" t="shared" si="52" ref="M38:S38">M39+M40+M41+M42</f>
        <v>0</v>
      </c>
      <c r="N38" s="188">
        <f t="shared" si="52"/>
        <v>0</v>
      </c>
      <c r="O38" s="188">
        <f t="shared" si="52"/>
        <v>0</v>
      </c>
      <c r="P38" s="188">
        <f t="shared" si="52"/>
        <v>0</v>
      </c>
      <c r="Q38" s="188">
        <f t="shared" si="52"/>
        <v>0</v>
      </c>
      <c r="R38" s="188">
        <f t="shared" si="52"/>
        <v>0</v>
      </c>
      <c r="S38" s="188">
        <f t="shared" si="52"/>
        <v>0</v>
      </c>
      <c r="T38" s="125"/>
      <c r="U38" s="125"/>
      <c r="V38" s="126">
        <f aca="true" t="shared" si="53" ref="V38:AC38">V39+V40+V41+V42</f>
        <v>0</v>
      </c>
      <c r="W38" s="127">
        <f t="shared" si="53"/>
        <v>0</v>
      </c>
      <c r="X38" s="127">
        <f t="shared" si="53"/>
        <v>0</v>
      </c>
      <c r="Y38" s="127">
        <f t="shared" si="53"/>
        <v>0</v>
      </c>
      <c r="Z38" s="127">
        <f t="shared" si="53"/>
        <v>0</v>
      </c>
      <c r="AA38" s="127">
        <f t="shared" si="53"/>
        <v>0</v>
      </c>
      <c r="AB38" s="127">
        <f t="shared" si="53"/>
        <v>0</v>
      </c>
      <c r="AC38" s="127">
        <f t="shared" si="53"/>
        <v>0</v>
      </c>
      <c r="AD38" s="125"/>
      <c r="AE38" s="152"/>
      <c r="AF38" s="210">
        <f>AF39+AF40+AF41+AF42</f>
        <v>0</v>
      </c>
      <c r="AG38" s="127">
        <f aca="true" t="shared" si="54" ref="AG38:AM38">AG39+AG40+AG41+AG42</f>
        <v>0</v>
      </c>
      <c r="AH38" s="127">
        <f t="shared" si="54"/>
        <v>0</v>
      </c>
      <c r="AI38" s="127">
        <f t="shared" si="54"/>
        <v>0</v>
      </c>
      <c r="AJ38" s="127">
        <f t="shared" si="54"/>
        <v>0</v>
      </c>
      <c r="AK38" s="127">
        <f t="shared" si="54"/>
        <v>0</v>
      </c>
      <c r="AL38" s="127">
        <f t="shared" si="54"/>
        <v>0</v>
      </c>
      <c r="AM38" s="127">
        <f t="shared" si="54"/>
        <v>0</v>
      </c>
      <c r="AN38" s="125"/>
      <c r="AO38" s="125"/>
      <c r="AP38" s="126">
        <f>AP39+AP40+AP41+AP42</f>
        <v>0</v>
      </c>
      <c r="AQ38" s="127">
        <f aca="true" t="shared" si="55" ref="AQ38:AW38">AQ39+AQ40+AQ41+AQ42</f>
        <v>0</v>
      </c>
      <c r="AR38" s="127">
        <f t="shared" si="55"/>
        <v>0</v>
      </c>
      <c r="AS38" s="127">
        <f t="shared" si="55"/>
        <v>0</v>
      </c>
      <c r="AT38" s="127">
        <f t="shared" si="55"/>
        <v>0</v>
      </c>
      <c r="AU38" s="127"/>
      <c r="AV38" s="127">
        <f t="shared" si="55"/>
        <v>0</v>
      </c>
      <c r="AW38" s="127">
        <f t="shared" si="55"/>
        <v>0</v>
      </c>
      <c r="AX38" s="127"/>
      <c r="AY38" s="221"/>
      <c r="AZ38" s="210">
        <f>AZ39+AZ40+AZ41+AZ42</f>
        <v>523</v>
      </c>
      <c r="BA38" s="127">
        <f aca="true" t="shared" si="56" ref="BA38:BF38">BA39+BA40+BA41+BA42</f>
        <v>106</v>
      </c>
      <c r="BB38" s="127">
        <f t="shared" si="56"/>
        <v>0</v>
      </c>
      <c r="BC38" s="127">
        <f t="shared" si="56"/>
        <v>10</v>
      </c>
      <c r="BD38" s="127">
        <f t="shared" si="56"/>
        <v>334</v>
      </c>
      <c r="BE38" s="127">
        <f t="shared" si="56"/>
        <v>34</v>
      </c>
      <c r="BF38" s="127">
        <f t="shared" si="56"/>
        <v>39</v>
      </c>
      <c r="BG38" s="127"/>
      <c r="BH38" s="127"/>
      <c r="BI38" s="126">
        <f>BI39+BI40+BI41+BI42</f>
        <v>252</v>
      </c>
      <c r="BJ38" s="127">
        <f aca="true" t="shared" si="57" ref="BJ38:BO38">BJ39+BJ40+BJ41+BJ42</f>
        <v>0</v>
      </c>
      <c r="BK38" s="127">
        <f t="shared" si="57"/>
        <v>0</v>
      </c>
      <c r="BL38" s="127">
        <f t="shared" si="57"/>
        <v>0</v>
      </c>
      <c r="BM38" s="127">
        <f t="shared" si="57"/>
        <v>252</v>
      </c>
      <c r="BN38" s="127">
        <f t="shared" si="57"/>
        <v>0</v>
      </c>
      <c r="BO38" s="127">
        <f t="shared" si="57"/>
        <v>0</v>
      </c>
      <c r="BP38" s="127">
        <v>18</v>
      </c>
      <c r="BQ38" s="152" t="s">
        <v>121</v>
      </c>
      <c r="BR38" s="210">
        <f>BR39+BR40+BR41+BR42</f>
        <v>0</v>
      </c>
      <c r="BS38" s="127">
        <f aca="true" t="shared" si="58" ref="BS38:BX38">BS39+BS40+BS41+BS42</f>
        <v>0</v>
      </c>
      <c r="BT38" s="127">
        <f t="shared" si="58"/>
        <v>0</v>
      </c>
      <c r="BU38" s="127">
        <f t="shared" si="58"/>
        <v>0</v>
      </c>
      <c r="BV38" s="127">
        <f t="shared" si="58"/>
        <v>0</v>
      </c>
      <c r="BW38" s="127">
        <f t="shared" si="58"/>
        <v>0</v>
      </c>
      <c r="BX38" s="127">
        <f t="shared" si="58"/>
        <v>0</v>
      </c>
      <c r="BY38" s="127"/>
      <c r="BZ38" s="127"/>
      <c r="CA38" s="126">
        <f>CA39+CA40+CA41+CA42</f>
        <v>0</v>
      </c>
      <c r="CB38" s="127">
        <f aca="true" t="shared" si="59" ref="CB38:CG38">CB39+CB40+CB41+CB42</f>
        <v>0</v>
      </c>
      <c r="CC38" s="127">
        <f t="shared" si="59"/>
        <v>0</v>
      </c>
      <c r="CD38" s="127">
        <f t="shared" si="59"/>
        <v>0</v>
      </c>
      <c r="CE38" s="127">
        <f t="shared" si="59"/>
        <v>0</v>
      </c>
      <c r="CF38" s="127">
        <f t="shared" si="59"/>
        <v>0</v>
      </c>
      <c r="CG38" s="127">
        <f t="shared" si="59"/>
        <v>0</v>
      </c>
      <c r="CH38" s="128"/>
      <c r="CI38" s="138"/>
    </row>
    <row r="39" spans="1:87" ht="44.25" customHeight="1" thickBot="1">
      <c r="A39" s="19" t="s">
        <v>37</v>
      </c>
      <c r="B39" s="116" t="s">
        <v>78</v>
      </c>
      <c r="C39" s="106" t="s">
        <v>117</v>
      </c>
      <c r="D39" s="123">
        <f t="shared" si="42"/>
        <v>111</v>
      </c>
      <c r="E39" s="117">
        <v>11</v>
      </c>
      <c r="F39" s="124">
        <f t="shared" si="43"/>
        <v>100</v>
      </c>
      <c r="G39" s="117">
        <v>34</v>
      </c>
      <c r="H39" s="117">
        <v>56</v>
      </c>
      <c r="I39" s="117"/>
      <c r="J39" s="117">
        <v>10</v>
      </c>
      <c r="K39" s="269">
        <v>78</v>
      </c>
      <c r="L39" s="211">
        <f>M39+N39+O39+P39+R39+S39</f>
        <v>0</v>
      </c>
      <c r="M39" s="107"/>
      <c r="N39" s="107"/>
      <c r="O39" s="107"/>
      <c r="P39" s="107"/>
      <c r="Q39" s="107"/>
      <c r="R39" s="107"/>
      <c r="S39" s="107"/>
      <c r="T39" s="107"/>
      <c r="U39" s="107"/>
      <c r="V39" s="108">
        <f>W39+X39+Y39+Z39+AB39+AC39</f>
        <v>0</v>
      </c>
      <c r="W39" s="107"/>
      <c r="X39" s="107"/>
      <c r="Y39" s="107"/>
      <c r="Z39" s="107"/>
      <c r="AA39" s="107"/>
      <c r="AB39" s="107"/>
      <c r="AC39" s="107"/>
      <c r="AD39" s="107"/>
      <c r="AE39" s="135"/>
      <c r="AF39" s="214">
        <f>AG39+AH39+AI39+AJ39+AL39+AM39</f>
        <v>0</v>
      </c>
      <c r="AG39" s="106"/>
      <c r="AH39" s="106"/>
      <c r="AI39" s="106"/>
      <c r="AJ39" s="106"/>
      <c r="AK39" s="106"/>
      <c r="AL39" s="107"/>
      <c r="AM39" s="107"/>
      <c r="AN39" s="107"/>
      <c r="AO39" s="107"/>
      <c r="AP39" s="108">
        <f>AQ39+AR39+AS39+AT39+AV39+AW39</f>
        <v>0</v>
      </c>
      <c r="AQ39" s="106"/>
      <c r="AR39" s="106"/>
      <c r="AS39" s="106"/>
      <c r="AT39" s="106"/>
      <c r="AU39" s="106"/>
      <c r="AV39" s="106"/>
      <c r="AW39" s="106"/>
      <c r="AX39" s="104"/>
      <c r="AY39" s="227"/>
      <c r="AZ39" s="211">
        <f>BA39+BB39+BC39+BD39+BE39+BF39</f>
        <v>111</v>
      </c>
      <c r="BA39" s="106">
        <v>30</v>
      </c>
      <c r="BB39" s="106">
        <v>0</v>
      </c>
      <c r="BC39" s="106">
        <v>4</v>
      </c>
      <c r="BD39" s="106">
        <v>56</v>
      </c>
      <c r="BE39" s="106">
        <v>10</v>
      </c>
      <c r="BF39" s="106">
        <v>11</v>
      </c>
      <c r="BG39" s="104">
        <v>0</v>
      </c>
      <c r="BH39" s="118" t="s">
        <v>117</v>
      </c>
      <c r="BI39" s="108">
        <f>BJ39+BK39+BL39+BM39+BN39+BO39</f>
        <v>0</v>
      </c>
      <c r="BJ39" s="107"/>
      <c r="BK39" s="107"/>
      <c r="BL39" s="107"/>
      <c r="BM39" s="107"/>
      <c r="BN39" s="107"/>
      <c r="BO39" s="107"/>
      <c r="BP39" s="107"/>
      <c r="BQ39" s="135"/>
      <c r="BR39" s="211">
        <f>BS39+BT39+BU39+BV39+BW39+BX39</f>
        <v>0</v>
      </c>
      <c r="BS39" s="109"/>
      <c r="BT39" s="109"/>
      <c r="BU39" s="109"/>
      <c r="BV39" s="109"/>
      <c r="BW39" s="109"/>
      <c r="BX39" s="109"/>
      <c r="BY39" s="109"/>
      <c r="BZ39" s="119"/>
      <c r="CA39" s="108">
        <f>CB39+CC39+CD39+CE39+CF39+CG39</f>
        <v>0</v>
      </c>
      <c r="CB39" s="107"/>
      <c r="CC39" s="107"/>
      <c r="CD39" s="107"/>
      <c r="CE39" s="107"/>
      <c r="CF39" s="107"/>
      <c r="CG39" s="107"/>
      <c r="CH39" s="107"/>
      <c r="CI39" s="135"/>
    </row>
    <row r="40" spans="1:87" ht="44.25" customHeight="1" thickBot="1">
      <c r="A40" s="14" t="s">
        <v>54</v>
      </c>
      <c r="B40" s="9" t="s">
        <v>79</v>
      </c>
      <c r="C40" s="76" t="s">
        <v>117</v>
      </c>
      <c r="D40" s="123">
        <f t="shared" si="42"/>
        <v>268</v>
      </c>
      <c r="E40" s="79">
        <v>28</v>
      </c>
      <c r="F40" s="124">
        <f t="shared" si="43"/>
        <v>240</v>
      </c>
      <c r="G40" s="79">
        <v>82</v>
      </c>
      <c r="H40" s="79">
        <v>134</v>
      </c>
      <c r="I40" s="79"/>
      <c r="J40" s="79">
        <v>24</v>
      </c>
      <c r="K40" s="261">
        <v>155</v>
      </c>
      <c r="L40" s="211">
        <f>M40+N40+O40+P40+R40+S40</f>
        <v>0</v>
      </c>
      <c r="M40" s="76"/>
      <c r="N40" s="76"/>
      <c r="O40" s="76"/>
      <c r="P40" s="76"/>
      <c r="Q40" s="76"/>
      <c r="R40" s="76"/>
      <c r="S40" s="76"/>
      <c r="T40" s="76"/>
      <c r="U40" s="76"/>
      <c r="V40" s="108">
        <f>W40+X40+Y40+Z40+AB40+AC40</f>
        <v>0</v>
      </c>
      <c r="W40" s="76"/>
      <c r="X40" s="76"/>
      <c r="Y40" s="76"/>
      <c r="Z40" s="76"/>
      <c r="AA40" s="76"/>
      <c r="AB40" s="76"/>
      <c r="AC40" s="76"/>
      <c r="AD40" s="76"/>
      <c r="AE40" s="136"/>
      <c r="AF40" s="214">
        <f>AG40+AH40+AI40+AJ40+AL40+AM40</f>
        <v>0</v>
      </c>
      <c r="AG40" s="76"/>
      <c r="AH40" s="76"/>
      <c r="AI40" s="76"/>
      <c r="AJ40" s="76"/>
      <c r="AK40" s="76"/>
      <c r="AL40" s="76"/>
      <c r="AM40" s="76"/>
      <c r="AN40" s="76"/>
      <c r="AO40" s="76"/>
      <c r="AP40" s="108">
        <f>AQ40+AR40+AS40+AT40+AV40+AW40</f>
        <v>0</v>
      </c>
      <c r="AQ40" s="76"/>
      <c r="AR40" s="76"/>
      <c r="AS40" s="76"/>
      <c r="AT40" s="76"/>
      <c r="AU40" s="76"/>
      <c r="AV40" s="76"/>
      <c r="AW40" s="76"/>
      <c r="AX40" s="76"/>
      <c r="AY40" s="136"/>
      <c r="AZ40" s="211">
        <f>BA40+BB40+BC40+BD40+BE40+BF40</f>
        <v>268</v>
      </c>
      <c r="BA40" s="76">
        <v>76</v>
      </c>
      <c r="BB40" s="76">
        <v>0</v>
      </c>
      <c r="BC40" s="76">
        <v>6</v>
      </c>
      <c r="BD40" s="76">
        <v>134</v>
      </c>
      <c r="BE40" s="76">
        <v>24</v>
      </c>
      <c r="BF40" s="76">
        <v>28</v>
      </c>
      <c r="BG40" s="76">
        <v>0</v>
      </c>
      <c r="BH40" s="76" t="s">
        <v>117</v>
      </c>
      <c r="BI40" s="108">
        <f>BJ40+BK40+BL40+BM40+BN40+BO40</f>
        <v>0</v>
      </c>
      <c r="BJ40" s="76"/>
      <c r="BK40" s="76"/>
      <c r="BL40" s="76"/>
      <c r="BM40" s="76"/>
      <c r="BN40" s="76"/>
      <c r="BO40" s="42"/>
      <c r="BP40" s="42"/>
      <c r="BQ40" s="139"/>
      <c r="BR40" s="211">
        <f>BS40+BT40+BU40+BV40+BW40+BX40</f>
        <v>0</v>
      </c>
      <c r="BS40" s="42"/>
      <c r="BT40" s="42"/>
      <c r="BU40" s="42"/>
      <c r="BV40" s="42"/>
      <c r="BW40" s="42"/>
      <c r="BX40" s="42"/>
      <c r="BY40" s="42"/>
      <c r="BZ40" s="44"/>
      <c r="CA40" s="108">
        <f>CB40+CC40+CD40+CE40+CF40+CG40</f>
        <v>0</v>
      </c>
      <c r="CB40" s="76"/>
      <c r="CC40" s="76"/>
      <c r="CD40" s="76"/>
      <c r="CE40" s="76"/>
      <c r="CF40" s="76"/>
      <c r="CG40" s="76"/>
      <c r="CH40" s="42"/>
      <c r="CI40" s="139"/>
    </row>
    <row r="41" spans="1:87" ht="16.5" customHeight="1" thickBot="1">
      <c r="A41" s="14" t="s">
        <v>38</v>
      </c>
      <c r="B41" s="10" t="s">
        <v>75</v>
      </c>
      <c r="C41" s="76" t="s">
        <v>120</v>
      </c>
      <c r="D41" s="123">
        <f t="shared" si="42"/>
        <v>144</v>
      </c>
      <c r="E41" s="76"/>
      <c r="F41" s="124">
        <f t="shared" si="43"/>
        <v>144</v>
      </c>
      <c r="G41" s="76"/>
      <c r="H41" s="76">
        <v>144</v>
      </c>
      <c r="I41" s="76"/>
      <c r="J41" s="76"/>
      <c r="K41" s="267"/>
      <c r="L41" s="211">
        <f>M41+N41+O41+P41+R41+S41</f>
        <v>0</v>
      </c>
      <c r="M41" s="81"/>
      <c r="N41" s="81"/>
      <c r="O41" s="81"/>
      <c r="P41" s="81"/>
      <c r="Q41" s="81"/>
      <c r="R41" s="81"/>
      <c r="S41" s="81"/>
      <c r="T41" s="81"/>
      <c r="U41" s="81"/>
      <c r="V41" s="108">
        <f>W41+X41+Y41+Z41+AB41+AC41</f>
        <v>0</v>
      </c>
      <c r="W41" s="81"/>
      <c r="X41" s="81"/>
      <c r="Y41" s="76"/>
      <c r="Z41" s="76"/>
      <c r="AA41" s="76"/>
      <c r="AB41" s="76"/>
      <c r="AC41" s="76"/>
      <c r="AD41" s="76"/>
      <c r="AE41" s="136"/>
      <c r="AF41" s="214">
        <f>AG41+AH41+AI41+AJ41+AL41+AM41</f>
        <v>0</v>
      </c>
      <c r="AG41" s="76"/>
      <c r="AH41" s="76"/>
      <c r="AI41" s="76"/>
      <c r="AJ41" s="76"/>
      <c r="AK41" s="76"/>
      <c r="AL41" s="76"/>
      <c r="AM41" s="76"/>
      <c r="AN41" s="76"/>
      <c r="AO41" s="76"/>
      <c r="AP41" s="108">
        <f>AQ41+AR41+AS41+AT41+AV41+AW41</f>
        <v>0</v>
      </c>
      <c r="AQ41" s="76"/>
      <c r="AR41" s="76"/>
      <c r="AS41" s="76"/>
      <c r="AT41" s="76"/>
      <c r="AU41" s="76"/>
      <c r="AV41" s="76"/>
      <c r="AW41" s="76"/>
      <c r="AX41" s="76"/>
      <c r="AY41" s="136"/>
      <c r="AZ41" s="211">
        <f>BA41+BB41+BC41+BD41+BE41+BF41</f>
        <v>144</v>
      </c>
      <c r="BA41" s="76">
        <v>0</v>
      </c>
      <c r="BB41" s="76">
        <v>0</v>
      </c>
      <c r="BC41" s="76">
        <v>0</v>
      </c>
      <c r="BD41" s="76">
        <v>144</v>
      </c>
      <c r="BE41" s="76">
        <v>0</v>
      </c>
      <c r="BF41" s="76">
        <v>0</v>
      </c>
      <c r="BG41" s="76">
        <v>0</v>
      </c>
      <c r="BH41" s="76" t="s">
        <v>120</v>
      </c>
      <c r="BI41" s="108">
        <f>BJ41+BK41+BL41+BM41+BN41+BO41</f>
        <v>0</v>
      </c>
      <c r="BJ41" s="76"/>
      <c r="BK41" s="76"/>
      <c r="BL41" s="76"/>
      <c r="BM41" s="76"/>
      <c r="BN41" s="76"/>
      <c r="BO41" s="42"/>
      <c r="BP41" s="52"/>
      <c r="BQ41" s="140"/>
      <c r="BR41" s="211">
        <f>BS41+BT41+BU41+BV41+BW41+BX41</f>
        <v>0</v>
      </c>
      <c r="BS41" s="42"/>
      <c r="BT41" s="42"/>
      <c r="BU41" s="42"/>
      <c r="BV41" s="42"/>
      <c r="BW41" s="42"/>
      <c r="BX41" s="42"/>
      <c r="BY41" s="42"/>
      <c r="BZ41" s="42"/>
      <c r="CA41" s="108">
        <f>CB41+CC41+CD41+CE41+CF41+CG41</f>
        <v>0</v>
      </c>
      <c r="CB41" s="76"/>
      <c r="CC41" s="76"/>
      <c r="CD41" s="76"/>
      <c r="CE41" s="76"/>
      <c r="CF41" s="76"/>
      <c r="CG41" s="76"/>
      <c r="CH41" s="52"/>
      <c r="CI41" s="140"/>
    </row>
    <row r="42" spans="1:87" ht="15.75" thickBot="1">
      <c r="A42" s="113" t="s">
        <v>39</v>
      </c>
      <c r="B42" s="153" t="s">
        <v>76</v>
      </c>
      <c r="C42" s="105" t="s">
        <v>117</v>
      </c>
      <c r="D42" s="123">
        <f t="shared" si="42"/>
        <v>252</v>
      </c>
      <c r="E42" s="105"/>
      <c r="F42" s="124">
        <f t="shared" si="43"/>
        <v>252</v>
      </c>
      <c r="G42" s="105"/>
      <c r="H42" s="105">
        <v>252</v>
      </c>
      <c r="I42" s="304"/>
      <c r="J42" s="105"/>
      <c r="K42" s="268"/>
      <c r="L42" s="211">
        <f>M42+N42+O42+P42+R42+S42</f>
        <v>0</v>
      </c>
      <c r="M42" s="154"/>
      <c r="N42" s="154"/>
      <c r="O42" s="154"/>
      <c r="P42" s="154"/>
      <c r="Q42" s="154"/>
      <c r="R42" s="154"/>
      <c r="S42" s="154"/>
      <c r="T42" s="154"/>
      <c r="U42" s="154"/>
      <c r="V42" s="108">
        <f>W42+X42+Y42+Z42+AB42+AC42</f>
        <v>0</v>
      </c>
      <c r="W42" s="154"/>
      <c r="X42" s="154"/>
      <c r="Y42" s="105"/>
      <c r="Z42" s="105"/>
      <c r="AA42" s="304"/>
      <c r="AB42" s="105"/>
      <c r="AC42" s="105"/>
      <c r="AD42" s="105"/>
      <c r="AE42" s="137"/>
      <c r="AF42" s="214">
        <f>AG42+AH42+AI42+AJ42+AL42+AM42</f>
        <v>0</v>
      </c>
      <c r="AG42" s="105"/>
      <c r="AH42" s="105"/>
      <c r="AI42" s="105"/>
      <c r="AJ42" s="105"/>
      <c r="AK42" s="304"/>
      <c r="AL42" s="105"/>
      <c r="AM42" s="105"/>
      <c r="AN42" s="105"/>
      <c r="AO42" s="105"/>
      <c r="AP42" s="108">
        <f>AQ42+AR42+AS42+AT42+AV42+AW42</f>
        <v>0</v>
      </c>
      <c r="AQ42" s="105"/>
      <c r="AR42" s="105"/>
      <c r="AS42" s="105"/>
      <c r="AT42" s="105"/>
      <c r="AU42" s="304"/>
      <c r="AV42" s="105"/>
      <c r="AW42" s="105"/>
      <c r="AX42" s="105"/>
      <c r="AY42" s="137"/>
      <c r="AZ42" s="211">
        <f>BA42+BB42+BC42+BD42+BE42+BF42</f>
        <v>0</v>
      </c>
      <c r="BA42" s="103"/>
      <c r="BB42" s="103"/>
      <c r="BC42" s="103"/>
      <c r="BD42" s="103"/>
      <c r="BE42" s="103"/>
      <c r="BF42" s="103"/>
      <c r="BG42" s="103"/>
      <c r="BH42" s="103"/>
      <c r="BI42" s="108">
        <f>BJ42+BK42+BL42+BM42+BN42+BO42</f>
        <v>252</v>
      </c>
      <c r="BJ42" s="105">
        <v>0</v>
      </c>
      <c r="BK42" s="105">
        <v>0</v>
      </c>
      <c r="BL42" s="105">
        <v>0</v>
      </c>
      <c r="BM42" s="105">
        <v>252</v>
      </c>
      <c r="BN42" s="105">
        <v>0</v>
      </c>
      <c r="BO42" s="103">
        <v>0</v>
      </c>
      <c r="BP42" s="103">
        <v>0</v>
      </c>
      <c r="BQ42" s="177" t="s">
        <v>117</v>
      </c>
      <c r="BR42" s="211">
        <f>BS42+BT42+BU42+BV42+BW42+BX42</f>
        <v>0</v>
      </c>
      <c r="BS42" s="103"/>
      <c r="BT42" s="103"/>
      <c r="BU42" s="103"/>
      <c r="BV42" s="103"/>
      <c r="BW42" s="103"/>
      <c r="BX42" s="103"/>
      <c r="BY42" s="103"/>
      <c r="BZ42" s="103"/>
      <c r="CA42" s="108">
        <f>CB42+CC42+CD42+CE42+CF42+CG42</f>
        <v>0</v>
      </c>
      <c r="CB42" s="105"/>
      <c r="CC42" s="105"/>
      <c r="CD42" s="105"/>
      <c r="CE42" s="105"/>
      <c r="CF42" s="105"/>
      <c r="CG42" s="105"/>
      <c r="CH42" s="103"/>
      <c r="CI42" s="140"/>
    </row>
    <row r="43" spans="1:87" ht="55.5" customHeight="1" thickBot="1">
      <c r="A43" s="120" t="s">
        <v>40</v>
      </c>
      <c r="B43" s="121" t="s">
        <v>80</v>
      </c>
      <c r="C43" s="122" t="s">
        <v>122</v>
      </c>
      <c r="D43" s="123">
        <f t="shared" si="42"/>
        <v>535</v>
      </c>
      <c r="E43" s="124">
        <v>31</v>
      </c>
      <c r="F43" s="124">
        <f t="shared" si="43"/>
        <v>504</v>
      </c>
      <c r="G43" s="124">
        <v>100</v>
      </c>
      <c r="H43" s="124">
        <v>374</v>
      </c>
      <c r="I43" s="124"/>
      <c r="J43" s="124">
        <v>30</v>
      </c>
      <c r="K43" s="265">
        <v>226</v>
      </c>
      <c r="L43" s="252">
        <f>L44+L45+L46+L47</f>
        <v>0</v>
      </c>
      <c r="M43" s="188">
        <f aca="true" t="shared" si="60" ref="M43:S43">M44+M45+M46+M47</f>
        <v>0</v>
      </c>
      <c r="N43" s="188">
        <f t="shared" si="60"/>
        <v>0</v>
      </c>
      <c r="O43" s="188">
        <f t="shared" si="60"/>
        <v>0</v>
      </c>
      <c r="P43" s="188">
        <f t="shared" si="60"/>
        <v>0</v>
      </c>
      <c r="Q43" s="188">
        <f t="shared" si="60"/>
        <v>0</v>
      </c>
      <c r="R43" s="188">
        <f t="shared" si="60"/>
        <v>0</v>
      </c>
      <c r="S43" s="188">
        <f t="shared" si="60"/>
        <v>0</v>
      </c>
      <c r="T43" s="125"/>
      <c r="U43" s="125"/>
      <c r="V43" s="126">
        <f>V44+V45+V46+V47</f>
        <v>0</v>
      </c>
      <c r="W43" s="127">
        <f aca="true" t="shared" si="61" ref="W43:AC43">W44+W45+W46+W47</f>
        <v>0</v>
      </c>
      <c r="X43" s="127">
        <f t="shared" si="61"/>
        <v>0</v>
      </c>
      <c r="Y43" s="127">
        <f t="shared" si="61"/>
        <v>0</v>
      </c>
      <c r="Z43" s="127">
        <f t="shared" si="61"/>
        <v>0</v>
      </c>
      <c r="AA43" s="127">
        <f t="shared" si="61"/>
        <v>0</v>
      </c>
      <c r="AB43" s="127">
        <f t="shared" si="61"/>
        <v>0</v>
      </c>
      <c r="AC43" s="127">
        <f t="shared" si="61"/>
        <v>0</v>
      </c>
      <c r="AD43" s="125"/>
      <c r="AE43" s="152"/>
      <c r="AF43" s="210">
        <f>AF44+AF45+AF46+AF47</f>
        <v>0</v>
      </c>
      <c r="AG43" s="127">
        <f aca="true" t="shared" si="62" ref="AG43:AM43">AG44+AG45+AG46+AG47</f>
        <v>0</v>
      </c>
      <c r="AH43" s="127">
        <f t="shared" si="62"/>
        <v>0</v>
      </c>
      <c r="AI43" s="127">
        <f t="shared" si="62"/>
        <v>0</v>
      </c>
      <c r="AJ43" s="127">
        <f t="shared" si="62"/>
        <v>0</v>
      </c>
      <c r="AK43" s="127">
        <f t="shared" si="62"/>
        <v>0</v>
      </c>
      <c r="AL43" s="127">
        <f t="shared" si="62"/>
        <v>0</v>
      </c>
      <c r="AM43" s="127">
        <f t="shared" si="62"/>
        <v>0</v>
      </c>
      <c r="AN43" s="125"/>
      <c r="AO43" s="125"/>
      <c r="AP43" s="126">
        <f>AP44+AP45+AP46+AP47</f>
        <v>0</v>
      </c>
      <c r="AQ43" s="127">
        <f aca="true" t="shared" si="63" ref="AQ43:AW43">AQ44+AQ45+AQ46+AQ47</f>
        <v>0</v>
      </c>
      <c r="AR43" s="127">
        <f t="shared" si="63"/>
        <v>0</v>
      </c>
      <c r="AS43" s="127">
        <f t="shared" si="63"/>
        <v>0</v>
      </c>
      <c r="AT43" s="127">
        <f t="shared" si="63"/>
        <v>0</v>
      </c>
      <c r="AU43" s="127"/>
      <c r="AV43" s="127">
        <f t="shared" si="63"/>
        <v>0</v>
      </c>
      <c r="AW43" s="127">
        <f t="shared" si="63"/>
        <v>0</v>
      </c>
      <c r="AX43" s="125"/>
      <c r="AY43" s="152"/>
      <c r="AZ43" s="210">
        <f>AZ44+AZ45+AZ46+AZ47</f>
        <v>0</v>
      </c>
      <c r="BA43" s="127">
        <f aca="true" t="shared" si="64" ref="BA43:BF43">BA44+BA45+BA46+BA47</f>
        <v>0</v>
      </c>
      <c r="BB43" s="127">
        <f t="shared" si="64"/>
        <v>0</v>
      </c>
      <c r="BC43" s="127">
        <f t="shared" si="64"/>
        <v>0</v>
      </c>
      <c r="BD43" s="127">
        <f t="shared" si="64"/>
        <v>0</v>
      </c>
      <c r="BE43" s="127">
        <f t="shared" si="64"/>
        <v>0</v>
      </c>
      <c r="BF43" s="127">
        <f t="shared" si="64"/>
        <v>0</v>
      </c>
      <c r="BG43" s="125"/>
      <c r="BH43" s="125"/>
      <c r="BI43" s="126">
        <f>BI44+BI45+BI46+BI47</f>
        <v>535</v>
      </c>
      <c r="BJ43" s="127">
        <f aca="true" t="shared" si="65" ref="BJ43:BO43">BJ44+BJ45+BJ46+BJ47</f>
        <v>86</v>
      </c>
      <c r="BK43" s="127">
        <f t="shared" si="65"/>
        <v>0</v>
      </c>
      <c r="BL43" s="127">
        <f t="shared" si="65"/>
        <v>14</v>
      </c>
      <c r="BM43" s="127">
        <f t="shared" si="65"/>
        <v>374</v>
      </c>
      <c r="BN43" s="127">
        <f t="shared" si="65"/>
        <v>30</v>
      </c>
      <c r="BO43" s="127">
        <f t="shared" si="65"/>
        <v>31</v>
      </c>
      <c r="BP43" s="127">
        <v>18</v>
      </c>
      <c r="BQ43" s="152" t="s">
        <v>121</v>
      </c>
      <c r="BR43" s="210">
        <f>BR44+BR45+BR46+BR47</f>
        <v>0</v>
      </c>
      <c r="BS43" s="127">
        <f aca="true" t="shared" si="66" ref="BS43:BX43">BS44+BS45+BS46+BS47</f>
        <v>0</v>
      </c>
      <c r="BT43" s="127">
        <f t="shared" si="66"/>
        <v>0</v>
      </c>
      <c r="BU43" s="127">
        <f t="shared" si="66"/>
        <v>0</v>
      </c>
      <c r="BV43" s="127">
        <f t="shared" si="66"/>
        <v>0</v>
      </c>
      <c r="BW43" s="127">
        <f t="shared" si="66"/>
        <v>0</v>
      </c>
      <c r="BX43" s="127">
        <f t="shared" si="66"/>
        <v>0</v>
      </c>
      <c r="BY43" s="125"/>
      <c r="BZ43" s="125"/>
      <c r="CA43" s="126">
        <f>CA44+CA45+CA46+CA47</f>
        <v>0</v>
      </c>
      <c r="CB43" s="127">
        <f aca="true" t="shared" si="67" ref="CB43:CG43">CB44+CB45+CB46+CB47</f>
        <v>0</v>
      </c>
      <c r="CC43" s="127">
        <f t="shared" si="67"/>
        <v>0</v>
      </c>
      <c r="CD43" s="127">
        <f t="shared" si="67"/>
        <v>0</v>
      </c>
      <c r="CE43" s="127">
        <f t="shared" si="67"/>
        <v>0</v>
      </c>
      <c r="CF43" s="127">
        <f t="shared" si="67"/>
        <v>0</v>
      </c>
      <c r="CG43" s="127">
        <f t="shared" si="67"/>
        <v>0</v>
      </c>
      <c r="CH43" s="155"/>
      <c r="CI43" s="138"/>
    </row>
    <row r="44" spans="1:87" ht="47.25" customHeight="1" thickBot="1">
      <c r="A44" s="145" t="s">
        <v>41</v>
      </c>
      <c r="B44" s="116" t="s">
        <v>81</v>
      </c>
      <c r="C44" s="106" t="s">
        <v>117</v>
      </c>
      <c r="D44" s="123">
        <f t="shared" si="42"/>
        <v>102</v>
      </c>
      <c r="E44" s="117">
        <v>10</v>
      </c>
      <c r="F44" s="124">
        <f t="shared" si="43"/>
        <v>92</v>
      </c>
      <c r="G44" s="117">
        <v>30</v>
      </c>
      <c r="H44" s="117">
        <v>52</v>
      </c>
      <c r="I44" s="117"/>
      <c r="J44" s="117">
        <v>10</v>
      </c>
      <c r="K44" s="269">
        <v>69</v>
      </c>
      <c r="L44" s="214">
        <f>M44+N44+O44+P44+R44+S44</f>
        <v>0</v>
      </c>
      <c r="M44" s="106"/>
      <c r="N44" s="106"/>
      <c r="O44" s="106"/>
      <c r="P44" s="106"/>
      <c r="Q44" s="106"/>
      <c r="R44" s="106"/>
      <c r="S44" s="106"/>
      <c r="T44" s="106"/>
      <c r="U44" s="106"/>
      <c r="V44" s="110">
        <f>W44+X44+Y44+Z44+AB44+AC44</f>
        <v>0</v>
      </c>
      <c r="W44" s="106"/>
      <c r="X44" s="106"/>
      <c r="Y44" s="106"/>
      <c r="Z44" s="106"/>
      <c r="AA44" s="106"/>
      <c r="AB44" s="106"/>
      <c r="AC44" s="106"/>
      <c r="AD44" s="106"/>
      <c r="AE44" s="148"/>
      <c r="AF44" s="214">
        <f>AG44+AH44+AI44+AJ44+AL44+AM44</f>
        <v>0</v>
      </c>
      <c r="AG44" s="106"/>
      <c r="AH44" s="106"/>
      <c r="AI44" s="106"/>
      <c r="AJ44" s="106"/>
      <c r="AK44" s="106"/>
      <c r="AL44" s="106"/>
      <c r="AM44" s="106"/>
      <c r="AN44" s="106"/>
      <c r="AO44" s="106"/>
      <c r="AP44" s="110">
        <f>AQ44+AR44+AS44+AT44+AV44+AW44</f>
        <v>0</v>
      </c>
      <c r="AQ44" s="106"/>
      <c r="AR44" s="106"/>
      <c r="AS44" s="106"/>
      <c r="AT44" s="106"/>
      <c r="AU44" s="106"/>
      <c r="AV44" s="106"/>
      <c r="AW44" s="106"/>
      <c r="AX44" s="106"/>
      <c r="AY44" s="148"/>
      <c r="AZ44" s="214">
        <f>BA44+BB44+BC44+BD44+BE44+BF44</f>
        <v>0</v>
      </c>
      <c r="BA44" s="106"/>
      <c r="BB44" s="106"/>
      <c r="BC44" s="106"/>
      <c r="BD44" s="106"/>
      <c r="BE44" s="106"/>
      <c r="BF44" s="106"/>
      <c r="BG44" s="106"/>
      <c r="BH44" s="119"/>
      <c r="BI44" s="108">
        <f>BJ44+BK44+BL44+BM44+BN44+BO44</f>
        <v>102</v>
      </c>
      <c r="BJ44" s="106">
        <v>24</v>
      </c>
      <c r="BK44" s="106">
        <v>0</v>
      </c>
      <c r="BL44" s="106">
        <v>6</v>
      </c>
      <c r="BM44" s="106">
        <v>52</v>
      </c>
      <c r="BN44" s="106">
        <v>10</v>
      </c>
      <c r="BO44" s="106">
        <v>10</v>
      </c>
      <c r="BP44" s="106">
        <v>0</v>
      </c>
      <c r="BQ44" s="148" t="s">
        <v>117</v>
      </c>
      <c r="BR44" s="214">
        <f>BS44+BT44+BU44+BV44+BW44+BX44</f>
        <v>0</v>
      </c>
      <c r="BS44" s="106"/>
      <c r="BT44" s="106"/>
      <c r="BU44" s="106"/>
      <c r="BV44" s="106"/>
      <c r="BW44" s="106"/>
      <c r="BX44" s="106"/>
      <c r="BY44" s="106"/>
      <c r="BZ44" s="119"/>
      <c r="CA44" s="110">
        <f>CB44+CC44+CD44+CE44+CF44+CG44</f>
        <v>0</v>
      </c>
      <c r="CB44" s="106"/>
      <c r="CC44" s="106"/>
      <c r="CD44" s="106"/>
      <c r="CE44" s="106"/>
      <c r="CF44" s="106"/>
      <c r="CG44" s="106"/>
      <c r="CH44" s="106"/>
      <c r="CI44" s="135"/>
    </row>
    <row r="45" spans="1:87" ht="46.5" customHeight="1" thickBot="1">
      <c r="A45" s="15" t="s">
        <v>42</v>
      </c>
      <c r="B45" s="9" t="s">
        <v>82</v>
      </c>
      <c r="C45" s="76" t="s">
        <v>117</v>
      </c>
      <c r="D45" s="123">
        <f t="shared" si="42"/>
        <v>217</v>
      </c>
      <c r="E45" s="76">
        <v>21</v>
      </c>
      <c r="F45" s="124">
        <f t="shared" si="43"/>
        <v>196</v>
      </c>
      <c r="G45" s="76">
        <v>70</v>
      </c>
      <c r="H45" s="76">
        <v>106</v>
      </c>
      <c r="I45" s="76"/>
      <c r="J45" s="79">
        <v>20</v>
      </c>
      <c r="K45" s="267">
        <v>121</v>
      </c>
      <c r="L45" s="214">
        <f>M45+N45+O45+P45+R45+S45</f>
        <v>0</v>
      </c>
      <c r="M45" s="76"/>
      <c r="N45" s="76"/>
      <c r="O45" s="76"/>
      <c r="P45" s="76"/>
      <c r="Q45" s="76"/>
      <c r="R45" s="76"/>
      <c r="S45" s="76"/>
      <c r="T45" s="76"/>
      <c r="U45" s="76"/>
      <c r="V45" s="110">
        <f>W45+X45+Y45+Z45+AB45+AC45</f>
        <v>0</v>
      </c>
      <c r="W45" s="76"/>
      <c r="X45" s="76"/>
      <c r="Y45" s="76"/>
      <c r="Z45" s="76"/>
      <c r="AA45" s="76"/>
      <c r="AB45" s="76"/>
      <c r="AC45" s="76"/>
      <c r="AD45" s="76"/>
      <c r="AE45" s="136"/>
      <c r="AF45" s="214">
        <f>AG45+AH45+AI45+AJ45+AL45+AM45</f>
        <v>0</v>
      </c>
      <c r="AG45" s="76"/>
      <c r="AH45" s="76"/>
      <c r="AI45" s="76"/>
      <c r="AJ45" s="76"/>
      <c r="AK45" s="76"/>
      <c r="AL45" s="76"/>
      <c r="AM45" s="76"/>
      <c r="AN45" s="76"/>
      <c r="AO45" s="76"/>
      <c r="AP45" s="110">
        <f>AQ45+AR45+AS45+AT45+AV45+AW45</f>
        <v>0</v>
      </c>
      <c r="AQ45" s="76"/>
      <c r="AR45" s="76"/>
      <c r="AS45" s="76"/>
      <c r="AT45" s="76"/>
      <c r="AU45" s="76"/>
      <c r="AV45" s="76"/>
      <c r="AW45" s="76"/>
      <c r="AX45" s="76"/>
      <c r="AY45" s="136"/>
      <c r="AZ45" s="214">
        <f>BA45+BB45+BC45+BD45+BE45+BF45</f>
        <v>0</v>
      </c>
      <c r="BA45" s="76"/>
      <c r="BB45" s="76"/>
      <c r="BC45" s="76"/>
      <c r="BD45" s="76"/>
      <c r="BE45" s="76"/>
      <c r="BF45" s="76"/>
      <c r="BG45" s="76"/>
      <c r="BH45" s="76"/>
      <c r="BI45" s="108">
        <f>BJ45+BK45+BL45+BM45+BN45+BO45</f>
        <v>217</v>
      </c>
      <c r="BJ45" s="76">
        <v>62</v>
      </c>
      <c r="BK45" s="76">
        <v>0</v>
      </c>
      <c r="BL45" s="76">
        <v>8</v>
      </c>
      <c r="BM45" s="76">
        <v>106</v>
      </c>
      <c r="BN45" s="76">
        <v>20</v>
      </c>
      <c r="BO45" s="76">
        <v>21</v>
      </c>
      <c r="BP45" s="42">
        <v>0</v>
      </c>
      <c r="BQ45" s="143" t="s">
        <v>117</v>
      </c>
      <c r="BR45" s="214">
        <f>BS45+BT45+BU45+BV45+BW45+BX45</f>
        <v>0</v>
      </c>
      <c r="BS45" s="76"/>
      <c r="BT45" s="76"/>
      <c r="BU45" s="76"/>
      <c r="BV45" s="76"/>
      <c r="BW45" s="76"/>
      <c r="BX45" s="76"/>
      <c r="BY45" s="76"/>
      <c r="BZ45" s="76"/>
      <c r="CA45" s="110">
        <f>CB45+CC45+CD45+CE45+CF45+CG45</f>
        <v>0</v>
      </c>
      <c r="CB45" s="76"/>
      <c r="CC45" s="76"/>
      <c r="CD45" s="76"/>
      <c r="CE45" s="76"/>
      <c r="CF45" s="76"/>
      <c r="CG45" s="76"/>
      <c r="CH45" s="42"/>
      <c r="CI45" s="141"/>
    </row>
    <row r="46" spans="1:87" ht="15.75" thickBot="1">
      <c r="A46" s="14" t="s">
        <v>43</v>
      </c>
      <c r="B46" s="10" t="s">
        <v>75</v>
      </c>
      <c r="C46" s="372" t="s">
        <v>117</v>
      </c>
      <c r="D46" s="123">
        <f t="shared" si="42"/>
        <v>108</v>
      </c>
      <c r="E46" s="76"/>
      <c r="F46" s="124">
        <f t="shared" si="43"/>
        <v>108</v>
      </c>
      <c r="G46" s="76"/>
      <c r="H46" s="76">
        <v>108</v>
      </c>
      <c r="I46" s="76"/>
      <c r="J46" s="76"/>
      <c r="K46" s="267">
        <v>36</v>
      </c>
      <c r="L46" s="214">
        <f>M46+N46+O46+P46+R46+S46</f>
        <v>0</v>
      </c>
      <c r="M46" s="81"/>
      <c r="N46" s="81"/>
      <c r="O46" s="81"/>
      <c r="P46" s="81"/>
      <c r="Q46" s="81"/>
      <c r="R46" s="81"/>
      <c r="S46" s="81"/>
      <c r="T46" s="81"/>
      <c r="U46" s="81"/>
      <c r="V46" s="110">
        <f>W46+X46+Y46+Z46+AB46+AC46</f>
        <v>0</v>
      </c>
      <c r="W46" s="81"/>
      <c r="X46" s="81"/>
      <c r="Y46" s="76"/>
      <c r="Z46" s="76"/>
      <c r="AA46" s="76"/>
      <c r="AB46" s="76"/>
      <c r="AC46" s="76"/>
      <c r="AD46" s="76"/>
      <c r="AE46" s="136"/>
      <c r="AF46" s="214">
        <f>AG46+AH46+AI46+AJ46+AL46+AM46</f>
        <v>0</v>
      </c>
      <c r="AG46" s="76"/>
      <c r="AH46" s="76"/>
      <c r="AI46" s="76"/>
      <c r="AJ46" s="76"/>
      <c r="AK46" s="76"/>
      <c r="AL46" s="76"/>
      <c r="AM46" s="76"/>
      <c r="AN46" s="76"/>
      <c r="AO46" s="76"/>
      <c r="AP46" s="110">
        <f>AQ46+AR46+AS46+AT46+AV46+AW46</f>
        <v>0</v>
      </c>
      <c r="AQ46" s="76"/>
      <c r="AR46" s="76"/>
      <c r="AS46" s="76"/>
      <c r="AT46" s="76"/>
      <c r="AU46" s="76"/>
      <c r="AV46" s="76"/>
      <c r="AW46" s="76"/>
      <c r="AX46" s="76"/>
      <c r="AY46" s="136"/>
      <c r="AZ46" s="214">
        <f>BA46+BB46+BC46+BD46+BE46+BF46</f>
        <v>0</v>
      </c>
      <c r="BA46" s="76"/>
      <c r="BB46" s="76"/>
      <c r="BC46" s="76"/>
      <c r="BD46" s="76"/>
      <c r="BE46" s="76"/>
      <c r="BF46" s="76"/>
      <c r="BG46" s="76"/>
      <c r="BH46" s="76"/>
      <c r="BI46" s="108">
        <f>BJ46+BK46+BL46+BM46+BN46+BO46</f>
        <v>108</v>
      </c>
      <c r="BJ46" s="76">
        <v>0</v>
      </c>
      <c r="BK46" s="76">
        <v>0</v>
      </c>
      <c r="BL46" s="76">
        <v>0</v>
      </c>
      <c r="BM46" s="76">
        <v>108</v>
      </c>
      <c r="BN46" s="76">
        <v>0</v>
      </c>
      <c r="BO46" s="76">
        <v>0</v>
      </c>
      <c r="BP46" s="42">
        <v>0</v>
      </c>
      <c r="BQ46" s="366" t="s">
        <v>117</v>
      </c>
      <c r="BR46" s="214">
        <f>BS46+BT46+BU46+BV46+BW46+BX46</f>
        <v>0</v>
      </c>
      <c r="BS46" s="76"/>
      <c r="BT46" s="76"/>
      <c r="BU46" s="76"/>
      <c r="BV46" s="76"/>
      <c r="BW46" s="76"/>
      <c r="BX46" s="76"/>
      <c r="BY46" s="76"/>
      <c r="BZ46" s="76"/>
      <c r="CA46" s="110">
        <f>CB46+CC46+CD46+CE46+CF46+CG46</f>
        <v>0</v>
      </c>
      <c r="CB46" s="76"/>
      <c r="CC46" s="76"/>
      <c r="CD46" s="76"/>
      <c r="CE46" s="76"/>
      <c r="CF46" s="76"/>
      <c r="CG46" s="76"/>
      <c r="CH46" s="42"/>
      <c r="CI46" s="141"/>
    </row>
    <row r="47" spans="1:87" ht="15.75" thickBot="1">
      <c r="A47" s="113" t="s">
        <v>44</v>
      </c>
      <c r="B47" s="153" t="s">
        <v>76</v>
      </c>
      <c r="C47" s="373"/>
      <c r="D47" s="123">
        <f t="shared" si="42"/>
        <v>108</v>
      </c>
      <c r="E47" s="105"/>
      <c r="F47" s="124">
        <f t="shared" si="43"/>
        <v>108</v>
      </c>
      <c r="G47" s="105"/>
      <c r="H47" s="105">
        <v>108</v>
      </c>
      <c r="I47" s="304"/>
      <c r="J47" s="105"/>
      <c r="K47" s="268"/>
      <c r="L47" s="214">
        <f>M47+N47+O47+P47+R47+S47</f>
        <v>0</v>
      </c>
      <c r="M47" s="154"/>
      <c r="N47" s="154"/>
      <c r="O47" s="154"/>
      <c r="P47" s="154"/>
      <c r="Q47" s="154"/>
      <c r="R47" s="154"/>
      <c r="S47" s="154"/>
      <c r="T47" s="154"/>
      <c r="U47" s="154"/>
      <c r="V47" s="110">
        <f>W47+X47+Y47+Z47+AB47+AC47</f>
        <v>0</v>
      </c>
      <c r="W47" s="154"/>
      <c r="X47" s="154"/>
      <c r="Y47" s="105"/>
      <c r="Z47" s="105"/>
      <c r="AA47" s="304"/>
      <c r="AB47" s="105"/>
      <c r="AC47" s="105"/>
      <c r="AD47" s="105"/>
      <c r="AE47" s="137"/>
      <c r="AF47" s="214">
        <f>AG47+AH47+AI47+AJ47+AL47+AM47</f>
        <v>0</v>
      </c>
      <c r="AG47" s="105"/>
      <c r="AH47" s="105"/>
      <c r="AI47" s="105"/>
      <c r="AJ47" s="105"/>
      <c r="AK47" s="304"/>
      <c r="AL47" s="105"/>
      <c r="AM47" s="105"/>
      <c r="AN47" s="105"/>
      <c r="AO47" s="105"/>
      <c r="AP47" s="110">
        <f>AQ47+AR47+AS47+AT47+AV47+AW47</f>
        <v>0</v>
      </c>
      <c r="AQ47" s="105"/>
      <c r="AR47" s="105"/>
      <c r="AS47" s="105"/>
      <c r="AT47" s="156"/>
      <c r="AU47" s="156"/>
      <c r="AV47" s="156"/>
      <c r="AW47" s="105"/>
      <c r="AX47" s="105"/>
      <c r="AY47" s="137"/>
      <c r="AZ47" s="214">
        <f>BA47+BB47+BC47+BD47+BE47+BF47</f>
        <v>0</v>
      </c>
      <c r="BA47" s="105"/>
      <c r="BB47" s="105"/>
      <c r="BC47" s="105"/>
      <c r="BD47" s="105"/>
      <c r="BE47" s="105"/>
      <c r="BF47" s="105"/>
      <c r="BG47" s="105"/>
      <c r="BH47" s="105"/>
      <c r="BI47" s="108">
        <f>BJ47+BK47+BL47+BM47+BN47+BO47</f>
        <v>108</v>
      </c>
      <c r="BJ47" s="105">
        <v>0</v>
      </c>
      <c r="BK47" s="105">
        <v>0</v>
      </c>
      <c r="BL47" s="105">
        <v>0</v>
      </c>
      <c r="BM47" s="105">
        <v>108</v>
      </c>
      <c r="BN47" s="105">
        <v>0</v>
      </c>
      <c r="BO47" s="105">
        <v>0</v>
      </c>
      <c r="BP47" s="103">
        <v>0</v>
      </c>
      <c r="BQ47" s="367"/>
      <c r="BR47" s="214">
        <f>BS47+BT47+BU47+BV47+BW47+BX47</f>
        <v>0</v>
      </c>
      <c r="BS47" s="105"/>
      <c r="BT47" s="105"/>
      <c r="BU47" s="105"/>
      <c r="BV47" s="105"/>
      <c r="BW47" s="105"/>
      <c r="BX47" s="105"/>
      <c r="BY47" s="105"/>
      <c r="BZ47" s="105"/>
      <c r="CA47" s="110">
        <f>CB47+CC47+CD47+CE47+CF47+CG47</f>
        <v>0</v>
      </c>
      <c r="CB47" s="105"/>
      <c r="CC47" s="105"/>
      <c r="CD47" s="105"/>
      <c r="CE47" s="105"/>
      <c r="CF47" s="105"/>
      <c r="CG47" s="105"/>
      <c r="CH47" s="103"/>
      <c r="CI47" s="140"/>
    </row>
    <row r="48" spans="1:87" ht="57.75" customHeight="1" thickBot="1">
      <c r="A48" s="120" t="s">
        <v>83</v>
      </c>
      <c r="B48" s="162" t="s">
        <v>84</v>
      </c>
      <c r="C48" s="122" t="s">
        <v>122</v>
      </c>
      <c r="D48" s="123">
        <f t="shared" si="42"/>
        <v>466</v>
      </c>
      <c r="E48" s="124">
        <v>27</v>
      </c>
      <c r="F48" s="124">
        <f t="shared" si="43"/>
        <v>439</v>
      </c>
      <c r="G48" s="124">
        <v>96</v>
      </c>
      <c r="H48" s="124">
        <v>322</v>
      </c>
      <c r="I48" s="124"/>
      <c r="J48" s="124">
        <v>21</v>
      </c>
      <c r="K48" s="265">
        <v>219</v>
      </c>
      <c r="L48" s="253">
        <f>L49+L50+L51+L52</f>
        <v>0</v>
      </c>
      <c r="M48" s="190">
        <f aca="true" t="shared" si="68" ref="M48:S48">M49+M50+M51+M52</f>
        <v>0</v>
      </c>
      <c r="N48" s="190">
        <f t="shared" si="68"/>
        <v>0</v>
      </c>
      <c r="O48" s="190">
        <f t="shared" si="68"/>
        <v>0</v>
      </c>
      <c r="P48" s="190">
        <f t="shared" si="68"/>
        <v>0</v>
      </c>
      <c r="Q48" s="190">
        <f t="shared" si="68"/>
        <v>0</v>
      </c>
      <c r="R48" s="190">
        <f t="shared" si="68"/>
        <v>0</v>
      </c>
      <c r="S48" s="190">
        <f t="shared" si="68"/>
        <v>0</v>
      </c>
      <c r="T48" s="163"/>
      <c r="U48" s="163"/>
      <c r="V48" s="164">
        <f>V49+V50+V51+V52</f>
        <v>0</v>
      </c>
      <c r="W48" s="189">
        <f aca="true" t="shared" si="69" ref="W48:AC48">W49+W50+W51+W52</f>
        <v>0</v>
      </c>
      <c r="X48" s="189">
        <f t="shared" si="69"/>
        <v>0</v>
      </c>
      <c r="Y48" s="189">
        <f t="shared" si="69"/>
        <v>0</v>
      </c>
      <c r="Z48" s="189">
        <f t="shared" si="69"/>
        <v>0</v>
      </c>
      <c r="AA48" s="189">
        <f t="shared" si="69"/>
        <v>0</v>
      </c>
      <c r="AB48" s="189">
        <f t="shared" si="69"/>
        <v>0</v>
      </c>
      <c r="AC48" s="189">
        <f t="shared" si="69"/>
        <v>0</v>
      </c>
      <c r="AD48" s="122"/>
      <c r="AE48" s="228"/>
      <c r="AF48" s="226">
        <f>AF49+AF50+AF51+AF52</f>
        <v>0</v>
      </c>
      <c r="AG48" s="128">
        <f aca="true" t="shared" si="70" ref="AG48:AM48">AG49+AG50+AG51+AG52</f>
        <v>0</v>
      </c>
      <c r="AH48" s="128">
        <f t="shared" si="70"/>
        <v>0</v>
      </c>
      <c r="AI48" s="128">
        <f t="shared" si="70"/>
        <v>0</v>
      </c>
      <c r="AJ48" s="128">
        <f t="shared" si="70"/>
        <v>0</v>
      </c>
      <c r="AK48" s="128">
        <f t="shared" si="70"/>
        <v>0</v>
      </c>
      <c r="AL48" s="128">
        <f t="shared" si="70"/>
        <v>0</v>
      </c>
      <c r="AM48" s="128">
        <f t="shared" si="70"/>
        <v>0</v>
      </c>
      <c r="AN48" s="122"/>
      <c r="AO48" s="122"/>
      <c r="AP48" s="151">
        <f>AP49+AP50+AP51+AP52</f>
        <v>0</v>
      </c>
      <c r="AQ48" s="128">
        <f aca="true" t="shared" si="71" ref="AQ48:AW48">AQ49+AQ50+AQ51+AQ52</f>
        <v>0</v>
      </c>
      <c r="AR48" s="128">
        <f t="shared" si="71"/>
        <v>0</v>
      </c>
      <c r="AS48" s="128">
        <f t="shared" si="71"/>
        <v>0</v>
      </c>
      <c r="AT48" s="128">
        <f t="shared" si="71"/>
        <v>0</v>
      </c>
      <c r="AU48" s="128"/>
      <c r="AV48" s="128">
        <f t="shared" si="71"/>
        <v>0</v>
      </c>
      <c r="AW48" s="128">
        <f t="shared" si="71"/>
        <v>0</v>
      </c>
      <c r="AX48" s="122"/>
      <c r="AY48" s="228"/>
      <c r="AZ48" s="226">
        <f>AZ49+AZ50+AZ51+AZ52</f>
        <v>0</v>
      </c>
      <c r="BA48" s="128">
        <f aca="true" t="shared" si="72" ref="BA48:BF48">BA49+BA50+BA51+BA52</f>
        <v>0</v>
      </c>
      <c r="BB48" s="128">
        <f t="shared" si="72"/>
        <v>0</v>
      </c>
      <c r="BC48" s="128">
        <f t="shared" si="72"/>
        <v>0</v>
      </c>
      <c r="BD48" s="128">
        <f t="shared" si="72"/>
        <v>0</v>
      </c>
      <c r="BE48" s="128">
        <f t="shared" si="72"/>
        <v>0</v>
      </c>
      <c r="BF48" s="128">
        <f t="shared" si="72"/>
        <v>0</v>
      </c>
      <c r="BG48" s="122"/>
      <c r="BH48" s="122"/>
      <c r="BI48" s="126">
        <f>BI49+BI50+BI51+BI52</f>
        <v>0</v>
      </c>
      <c r="BJ48" s="127">
        <f aca="true" t="shared" si="73" ref="BJ48:BO48">BJ49+BJ50+BJ51+BJ52</f>
        <v>0</v>
      </c>
      <c r="BK48" s="127">
        <f t="shared" si="73"/>
        <v>0</v>
      </c>
      <c r="BL48" s="127">
        <f t="shared" si="73"/>
        <v>0</v>
      </c>
      <c r="BM48" s="127">
        <f t="shared" si="73"/>
        <v>0</v>
      </c>
      <c r="BN48" s="127">
        <f t="shared" si="73"/>
        <v>0</v>
      </c>
      <c r="BO48" s="127">
        <f t="shared" si="73"/>
        <v>0</v>
      </c>
      <c r="BP48" s="127"/>
      <c r="BQ48" s="221"/>
      <c r="BR48" s="210">
        <f>BR49+BR50+BR51+BR52</f>
        <v>466</v>
      </c>
      <c r="BS48" s="127">
        <f aca="true" t="shared" si="74" ref="BS48:BX48">BS49+BS50+BS51+BS52</f>
        <v>78</v>
      </c>
      <c r="BT48" s="127">
        <f t="shared" si="74"/>
        <v>0</v>
      </c>
      <c r="BU48" s="127">
        <f t="shared" si="74"/>
        <v>18</v>
      </c>
      <c r="BV48" s="127">
        <f t="shared" si="74"/>
        <v>322</v>
      </c>
      <c r="BW48" s="127">
        <f t="shared" si="74"/>
        <v>21</v>
      </c>
      <c r="BX48" s="127">
        <f t="shared" si="74"/>
        <v>27</v>
      </c>
      <c r="BY48" s="127">
        <v>18</v>
      </c>
      <c r="BZ48" s="125" t="s">
        <v>121</v>
      </c>
      <c r="CA48" s="151">
        <f>CA49+CA50+CA51+CA52</f>
        <v>0</v>
      </c>
      <c r="CB48" s="128">
        <f aca="true" t="shared" si="75" ref="CB48:CG48">CB49+CB50+CB51+CB52</f>
        <v>0</v>
      </c>
      <c r="CC48" s="128">
        <f t="shared" si="75"/>
        <v>0</v>
      </c>
      <c r="CD48" s="128">
        <f t="shared" si="75"/>
        <v>0</v>
      </c>
      <c r="CE48" s="128">
        <f t="shared" si="75"/>
        <v>0</v>
      </c>
      <c r="CF48" s="128">
        <f t="shared" si="75"/>
        <v>0</v>
      </c>
      <c r="CG48" s="128">
        <f t="shared" si="75"/>
        <v>0</v>
      </c>
      <c r="CH48" s="128"/>
      <c r="CI48" s="152"/>
    </row>
    <row r="49" spans="1:87" ht="45" customHeight="1" thickBot="1">
      <c r="A49" s="157" t="s">
        <v>85</v>
      </c>
      <c r="B49" s="116" t="s">
        <v>86</v>
      </c>
      <c r="C49" s="158" t="s">
        <v>117</v>
      </c>
      <c r="D49" s="123">
        <f t="shared" si="42"/>
        <v>105</v>
      </c>
      <c r="E49" s="117">
        <v>10</v>
      </c>
      <c r="F49" s="124">
        <f t="shared" si="43"/>
        <v>95</v>
      </c>
      <c r="G49" s="117">
        <v>36</v>
      </c>
      <c r="H49" s="117">
        <v>52</v>
      </c>
      <c r="I49" s="117"/>
      <c r="J49" s="106">
        <v>7</v>
      </c>
      <c r="K49" s="266">
        <v>66</v>
      </c>
      <c r="L49" s="254">
        <f>L50+L51+L52</f>
        <v>0</v>
      </c>
      <c r="M49" s="160"/>
      <c r="N49" s="160"/>
      <c r="O49" s="160"/>
      <c r="P49" s="160"/>
      <c r="Q49" s="160"/>
      <c r="R49" s="160"/>
      <c r="S49" s="160"/>
      <c r="T49" s="160"/>
      <c r="U49" s="160"/>
      <c r="V49" s="159">
        <f>W49+X49+Y49+Z49+AB49+AC49</f>
        <v>0</v>
      </c>
      <c r="W49" s="160"/>
      <c r="X49" s="160"/>
      <c r="Y49" s="106"/>
      <c r="Z49" s="106"/>
      <c r="AA49" s="106"/>
      <c r="AB49" s="106"/>
      <c r="AC49" s="106"/>
      <c r="AD49" s="106"/>
      <c r="AE49" s="148"/>
      <c r="AF49" s="214">
        <f>AG49+AH49+AI49+AJ49+AL49+AM49</f>
        <v>0</v>
      </c>
      <c r="AG49" s="106"/>
      <c r="AH49" s="106"/>
      <c r="AI49" s="106"/>
      <c r="AJ49" s="106"/>
      <c r="AK49" s="106"/>
      <c r="AL49" s="106"/>
      <c r="AM49" s="106"/>
      <c r="AN49" s="106"/>
      <c r="AO49" s="106"/>
      <c r="AP49" s="110">
        <f>AP50+AP51+AP52</f>
        <v>0</v>
      </c>
      <c r="AQ49" s="106"/>
      <c r="AR49" s="106"/>
      <c r="AS49" s="106"/>
      <c r="AT49" s="161"/>
      <c r="AU49" s="161"/>
      <c r="AV49" s="161"/>
      <c r="AW49" s="106"/>
      <c r="AX49" s="106"/>
      <c r="AY49" s="148"/>
      <c r="AZ49" s="214">
        <f>BA49+BB49+BC49+BD49+BE49+BF49</f>
        <v>0</v>
      </c>
      <c r="BA49" s="106"/>
      <c r="BB49" s="106"/>
      <c r="BC49" s="106"/>
      <c r="BD49" s="106"/>
      <c r="BE49" s="106"/>
      <c r="BF49" s="106"/>
      <c r="BG49" s="106"/>
      <c r="BH49" s="106"/>
      <c r="BI49" s="108">
        <f>BJ49+BK49+BL49+BM49+BN49+BO49</f>
        <v>0</v>
      </c>
      <c r="BJ49" s="106"/>
      <c r="BK49" s="106"/>
      <c r="BL49" s="106"/>
      <c r="BM49" s="106"/>
      <c r="BN49" s="106"/>
      <c r="BO49" s="104"/>
      <c r="BP49" s="104"/>
      <c r="BQ49" s="222"/>
      <c r="BR49" s="211">
        <f>BS49+BT49+BU49+BV49+BW49+BX49</f>
        <v>105</v>
      </c>
      <c r="BS49" s="106">
        <v>28</v>
      </c>
      <c r="BT49" s="106">
        <v>0</v>
      </c>
      <c r="BU49" s="106">
        <v>8</v>
      </c>
      <c r="BV49" s="106">
        <v>52</v>
      </c>
      <c r="BW49" s="106">
        <v>7</v>
      </c>
      <c r="BX49" s="106">
        <v>10</v>
      </c>
      <c r="BY49" s="106">
        <v>0</v>
      </c>
      <c r="BZ49" s="106" t="s">
        <v>117</v>
      </c>
      <c r="CA49" s="110">
        <f>CB49+CC49+CD49+CE49+CF49+CG49</f>
        <v>0</v>
      </c>
      <c r="CB49" s="106"/>
      <c r="CC49" s="106"/>
      <c r="CD49" s="106"/>
      <c r="CE49" s="106"/>
      <c r="CF49" s="106"/>
      <c r="CG49" s="104"/>
      <c r="CH49" s="104"/>
      <c r="CI49" s="135"/>
    </row>
    <row r="50" spans="1:87" ht="43.5" customHeight="1" thickBot="1">
      <c r="A50" s="16" t="s">
        <v>87</v>
      </c>
      <c r="B50" s="12" t="s">
        <v>88</v>
      </c>
      <c r="C50" s="84" t="s">
        <v>118</v>
      </c>
      <c r="D50" s="123">
        <f t="shared" si="42"/>
        <v>181</v>
      </c>
      <c r="E50" s="76">
        <v>17</v>
      </c>
      <c r="F50" s="124">
        <f t="shared" si="43"/>
        <v>164</v>
      </c>
      <c r="G50" s="76">
        <v>60</v>
      </c>
      <c r="H50" s="76">
        <v>90</v>
      </c>
      <c r="I50" s="76"/>
      <c r="J50" s="76">
        <v>14</v>
      </c>
      <c r="K50" s="267">
        <v>117</v>
      </c>
      <c r="L50" s="85">
        <f>L51+L52+L53</f>
        <v>0</v>
      </c>
      <c r="M50" s="81"/>
      <c r="N50" s="81"/>
      <c r="O50" s="81"/>
      <c r="P50" s="81"/>
      <c r="Q50" s="81"/>
      <c r="R50" s="81"/>
      <c r="S50" s="81"/>
      <c r="T50" s="81"/>
      <c r="U50" s="81"/>
      <c r="V50" s="159">
        <f>W50+X50+Y50+Z50+AB50+AC50</f>
        <v>0</v>
      </c>
      <c r="W50" s="81"/>
      <c r="X50" s="81"/>
      <c r="Y50" s="76"/>
      <c r="Z50" s="76"/>
      <c r="AA50" s="76"/>
      <c r="AB50" s="76"/>
      <c r="AC50" s="76"/>
      <c r="AD50" s="76"/>
      <c r="AE50" s="136"/>
      <c r="AF50" s="214">
        <f>AG50+AH50+AI50+AJ50+AL50+AM50</f>
        <v>0</v>
      </c>
      <c r="AG50" s="76"/>
      <c r="AH50" s="76"/>
      <c r="AI50" s="76"/>
      <c r="AJ50" s="76"/>
      <c r="AK50" s="76"/>
      <c r="AL50" s="76"/>
      <c r="AM50" s="76"/>
      <c r="AN50" s="76"/>
      <c r="AO50" s="76"/>
      <c r="AP50" s="110">
        <f>AP51+AP52+AP53</f>
        <v>0</v>
      </c>
      <c r="AQ50" s="76"/>
      <c r="AR50" s="76"/>
      <c r="AS50" s="76"/>
      <c r="AT50" s="83"/>
      <c r="AU50" s="83"/>
      <c r="AV50" s="83"/>
      <c r="AW50" s="76"/>
      <c r="AX50" s="76"/>
      <c r="AY50" s="136"/>
      <c r="AZ50" s="214">
        <f>BA50+BB50+BC50+BD50+BE50+BF50</f>
        <v>0</v>
      </c>
      <c r="BA50" s="76"/>
      <c r="BB50" s="76"/>
      <c r="BC50" s="76"/>
      <c r="BD50" s="76"/>
      <c r="BE50" s="76"/>
      <c r="BF50" s="76"/>
      <c r="BG50" s="76"/>
      <c r="BH50" s="76"/>
      <c r="BI50" s="108">
        <f>BJ50+BK50+BL50+BM50+BN50+BO50</f>
        <v>0</v>
      </c>
      <c r="BJ50" s="76"/>
      <c r="BK50" s="76"/>
      <c r="BL50" s="76"/>
      <c r="BM50" s="76"/>
      <c r="BN50" s="76"/>
      <c r="BO50" s="42"/>
      <c r="BP50" s="42"/>
      <c r="BQ50" s="141"/>
      <c r="BR50" s="211">
        <f>BS50+BT50+BU50+BV50+BW50+BX50</f>
        <v>181</v>
      </c>
      <c r="BS50" s="76">
        <v>50</v>
      </c>
      <c r="BT50" s="76">
        <v>0</v>
      </c>
      <c r="BU50" s="76">
        <v>10</v>
      </c>
      <c r="BV50" s="76">
        <v>90</v>
      </c>
      <c r="BW50" s="76">
        <v>14</v>
      </c>
      <c r="BX50" s="76">
        <v>17</v>
      </c>
      <c r="BY50" s="76">
        <v>18</v>
      </c>
      <c r="BZ50" s="76" t="s">
        <v>118</v>
      </c>
      <c r="CA50" s="110">
        <f>CB50+CC50+CD50+CE50+CF50+CG50</f>
        <v>0</v>
      </c>
      <c r="CB50" s="76"/>
      <c r="CC50" s="76"/>
      <c r="CD50" s="76"/>
      <c r="CE50" s="76"/>
      <c r="CF50" s="76"/>
      <c r="CG50" s="42"/>
      <c r="CH50" s="42"/>
      <c r="CI50" s="142"/>
    </row>
    <row r="51" spans="1:87" ht="15.75" customHeight="1" thickBot="1">
      <c r="A51" s="14" t="s">
        <v>89</v>
      </c>
      <c r="B51" s="10" t="s">
        <v>75</v>
      </c>
      <c r="C51" s="84" t="s">
        <v>120</v>
      </c>
      <c r="D51" s="123">
        <f t="shared" si="42"/>
        <v>108</v>
      </c>
      <c r="E51" s="76"/>
      <c r="F51" s="124">
        <f t="shared" si="43"/>
        <v>108</v>
      </c>
      <c r="G51" s="76"/>
      <c r="H51" s="76">
        <v>108</v>
      </c>
      <c r="I51" s="76"/>
      <c r="J51" s="76"/>
      <c r="K51" s="267">
        <v>36</v>
      </c>
      <c r="L51" s="85">
        <f>L52+L53+L54</f>
        <v>0</v>
      </c>
      <c r="M51" s="81"/>
      <c r="N51" s="81"/>
      <c r="O51" s="81"/>
      <c r="P51" s="81"/>
      <c r="Q51" s="81"/>
      <c r="R51" s="81"/>
      <c r="S51" s="81"/>
      <c r="T51" s="81"/>
      <c r="U51" s="81"/>
      <c r="V51" s="159">
        <f>W51+X51+Y51+Z51+AB51+AC51</f>
        <v>0</v>
      </c>
      <c r="W51" s="81"/>
      <c r="X51" s="81"/>
      <c r="Y51" s="76"/>
      <c r="Z51" s="76"/>
      <c r="AA51" s="76"/>
      <c r="AB51" s="76"/>
      <c r="AC51" s="76"/>
      <c r="AD51" s="76"/>
      <c r="AE51" s="136"/>
      <c r="AF51" s="214">
        <f>AG51+AH51+AI51+AJ51+AL51+AM51</f>
        <v>0</v>
      </c>
      <c r="AG51" s="76"/>
      <c r="AH51" s="76"/>
      <c r="AI51" s="76"/>
      <c r="AJ51" s="76"/>
      <c r="AK51" s="76"/>
      <c r="AL51" s="76"/>
      <c r="AM51" s="76"/>
      <c r="AN51" s="76"/>
      <c r="AO51" s="76"/>
      <c r="AP51" s="110">
        <f>AP52+AP53+AP54</f>
        <v>0</v>
      </c>
      <c r="AQ51" s="76"/>
      <c r="AR51" s="76"/>
      <c r="AS51" s="76"/>
      <c r="AT51" s="83"/>
      <c r="AU51" s="83"/>
      <c r="AV51" s="83"/>
      <c r="AW51" s="76"/>
      <c r="AX51" s="76"/>
      <c r="AY51" s="136"/>
      <c r="AZ51" s="214">
        <f>BA51+BB51+BC51+BD51+BE51+BF51</f>
        <v>0</v>
      </c>
      <c r="BA51" s="76"/>
      <c r="BB51" s="76"/>
      <c r="BC51" s="76"/>
      <c r="BD51" s="76"/>
      <c r="BE51" s="76"/>
      <c r="BF51" s="76"/>
      <c r="BG51" s="76"/>
      <c r="BH51" s="76"/>
      <c r="BI51" s="108">
        <f>BJ51+BK51+BL51+BM51+BN51+BO51</f>
        <v>0</v>
      </c>
      <c r="BJ51" s="76"/>
      <c r="BK51" s="76"/>
      <c r="BL51" s="76"/>
      <c r="BM51" s="76"/>
      <c r="BN51" s="76"/>
      <c r="BO51" s="42"/>
      <c r="BP51" s="42"/>
      <c r="BQ51" s="141"/>
      <c r="BR51" s="211">
        <f>BS51+BT51+BU51+BV51+BW51+BX51</f>
        <v>108</v>
      </c>
      <c r="BS51" s="76">
        <v>0</v>
      </c>
      <c r="BT51" s="76">
        <v>0</v>
      </c>
      <c r="BU51" s="76">
        <v>0</v>
      </c>
      <c r="BV51" s="76">
        <v>108</v>
      </c>
      <c r="BW51" s="76">
        <v>0</v>
      </c>
      <c r="BX51" s="76">
        <v>0</v>
      </c>
      <c r="BY51" s="76">
        <v>0</v>
      </c>
      <c r="BZ51" s="76" t="s">
        <v>120</v>
      </c>
      <c r="CA51" s="110">
        <f>CB51+CC51+CD51+CE51+CF51+CG51</f>
        <v>0</v>
      </c>
      <c r="CB51" s="76"/>
      <c r="CC51" s="76"/>
      <c r="CD51" s="76"/>
      <c r="CE51" s="76"/>
      <c r="CF51" s="76"/>
      <c r="CG51" s="42"/>
      <c r="CH51" s="42"/>
      <c r="CI51" s="142"/>
    </row>
    <row r="52" spans="1:87" ht="18.75" customHeight="1" thickBot="1">
      <c r="A52" s="113" t="s">
        <v>90</v>
      </c>
      <c r="B52" s="153" t="s">
        <v>76</v>
      </c>
      <c r="C52" s="165" t="s">
        <v>117</v>
      </c>
      <c r="D52" s="123">
        <f t="shared" si="42"/>
        <v>72</v>
      </c>
      <c r="E52" s="105"/>
      <c r="F52" s="124">
        <f t="shared" si="43"/>
        <v>72</v>
      </c>
      <c r="G52" s="105"/>
      <c r="H52" s="105">
        <v>72</v>
      </c>
      <c r="I52" s="304"/>
      <c r="J52" s="105"/>
      <c r="K52" s="268"/>
      <c r="L52" s="255">
        <f>L53+L54+L55</f>
        <v>0</v>
      </c>
      <c r="M52" s="154"/>
      <c r="N52" s="154"/>
      <c r="O52" s="154"/>
      <c r="P52" s="154"/>
      <c r="Q52" s="154"/>
      <c r="R52" s="154"/>
      <c r="S52" s="154"/>
      <c r="T52" s="154"/>
      <c r="U52" s="154"/>
      <c r="V52" s="159">
        <f>W52+X52+Y52+Z52+AB52+AC52</f>
        <v>0</v>
      </c>
      <c r="W52" s="154"/>
      <c r="X52" s="154"/>
      <c r="Y52" s="105"/>
      <c r="Z52" s="105"/>
      <c r="AA52" s="304"/>
      <c r="AB52" s="105"/>
      <c r="AC52" s="105"/>
      <c r="AD52" s="105"/>
      <c r="AE52" s="137"/>
      <c r="AF52" s="214">
        <f>AG52+AH52+AI52+AJ52+AL52+AM52</f>
        <v>0</v>
      </c>
      <c r="AG52" s="105"/>
      <c r="AH52" s="105"/>
      <c r="AI52" s="105"/>
      <c r="AJ52" s="105"/>
      <c r="AK52" s="304"/>
      <c r="AL52" s="105"/>
      <c r="AM52" s="105"/>
      <c r="AN52" s="105"/>
      <c r="AO52" s="105"/>
      <c r="AP52" s="110">
        <f>AP53+AP54+AP55</f>
        <v>0</v>
      </c>
      <c r="AQ52" s="105"/>
      <c r="AR52" s="105"/>
      <c r="AS52" s="105"/>
      <c r="AT52" s="156"/>
      <c r="AU52" s="156"/>
      <c r="AV52" s="156"/>
      <c r="AW52" s="105"/>
      <c r="AX52" s="105"/>
      <c r="AY52" s="137"/>
      <c r="AZ52" s="214">
        <f>BA52+BB52+BC52+BD52+BE52+BF52</f>
        <v>0</v>
      </c>
      <c r="BA52" s="105"/>
      <c r="BB52" s="105"/>
      <c r="BC52" s="105"/>
      <c r="BD52" s="105"/>
      <c r="BE52" s="105"/>
      <c r="BF52" s="105"/>
      <c r="BG52" s="105"/>
      <c r="BH52" s="105"/>
      <c r="BI52" s="108">
        <f>BJ52+BK52+BL52+BM52+BN52+BO52</f>
        <v>0</v>
      </c>
      <c r="BJ52" s="105"/>
      <c r="BK52" s="105"/>
      <c r="BL52" s="105"/>
      <c r="BM52" s="105"/>
      <c r="BN52" s="105"/>
      <c r="BO52" s="103"/>
      <c r="BP52" s="103"/>
      <c r="BQ52" s="140"/>
      <c r="BR52" s="211">
        <f>BS52+BT52+BU52+BV52+BW52+BX52</f>
        <v>72</v>
      </c>
      <c r="BS52" s="105">
        <v>0</v>
      </c>
      <c r="BT52" s="105">
        <v>0</v>
      </c>
      <c r="BU52" s="105">
        <v>0</v>
      </c>
      <c r="BV52" s="105">
        <v>72</v>
      </c>
      <c r="BW52" s="105">
        <v>0</v>
      </c>
      <c r="BX52" s="105">
        <v>0</v>
      </c>
      <c r="BY52" s="105">
        <v>0</v>
      </c>
      <c r="BZ52" s="105" t="s">
        <v>117</v>
      </c>
      <c r="CA52" s="110">
        <f>CB52+CC52+CD52+CE52+CF52+CG52</f>
        <v>0</v>
      </c>
      <c r="CB52" s="105"/>
      <c r="CC52" s="105"/>
      <c r="CD52" s="105"/>
      <c r="CE52" s="105"/>
      <c r="CF52" s="105"/>
      <c r="CG52" s="103"/>
      <c r="CH52" s="103"/>
      <c r="CI52" s="166"/>
    </row>
    <row r="53" spans="1:87" ht="55.5" customHeight="1" thickBot="1">
      <c r="A53" s="168" t="s">
        <v>91</v>
      </c>
      <c r="B53" s="162" t="s">
        <v>92</v>
      </c>
      <c r="C53" s="169" t="s">
        <v>122</v>
      </c>
      <c r="D53" s="123">
        <f t="shared" si="42"/>
        <v>786</v>
      </c>
      <c r="E53" s="124">
        <v>42</v>
      </c>
      <c r="F53" s="124">
        <f t="shared" si="43"/>
        <v>744</v>
      </c>
      <c r="G53" s="124">
        <v>146</v>
      </c>
      <c r="H53" s="124">
        <v>562</v>
      </c>
      <c r="I53" s="124"/>
      <c r="J53" s="124">
        <v>36</v>
      </c>
      <c r="K53" s="265">
        <v>262</v>
      </c>
      <c r="L53" s="253">
        <f>L54+L55+L56+L57</f>
        <v>0</v>
      </c>
      <c r="M53" s="190">
        <f aca="true" t="shared" si="76" ref="M53:S53">M54+M55+M56+M57</f>
        <v>0</v>
      </c>
      <c r="N53" s="190">
        <f t="shared" si="76"/>
        <v>0</v>
      </c>
      <c r="O53" s="190">
        <f t="shared" si="76"/>
        <v>0</v>
      </c>
      <c r="P53" s="190">
        <f t="shared" si="76"/>
        <v>0</v>
      </c>
      <c r="Q53" s="190">
        <f t="shared" si="76"/>
        <v>0</v>
      </c>
      <c r="R53" s="190">
        <f t="shared" si="76"/>
        <v>0</v>
      </c>
      <c r="S53" s="190">
        <f t="shared" si="76"/>
        <v>0</v>
      </c>
      <c r="T53" s="163"/>
      <c r="U53" s="163"/>
      <c r="V53" s="164">
        <f>V54+V55+V56+V57</f>
        <v>0</v>
      </c>
      <c r="W53" s="189">
        <f aca="true" t="shared" si="77" ref="W53:AC53">W54+W55+W56+W57</f>
        <v>0</v>
      </c>
      <c r="X53" s="189">
        <f t="shared" si="77"/>
        <v>0</v>
      </c>
      <c r="Y53" s="189">
        <f t="shared" si="77"/>
        <v>0</v>
      </c>
      <c r="Z53" s="189">
        <f t="shared" si="77"/>
        <v>0</v>
      </c>
      <c r="AA53" s="189">
        <f t="shared" si="77"/>
        <v>0</v>
      </c>
      <c r="AB53" s="189">
        <f t="shared" si="77"/>
        <v>0</v>
      </c>
      <c r="AC53" s="189">
        <f t="shared" si="77"/>
        <v>0</v>
      </c>
      <c r="AD53" s="122"/>
      <c r="AE53" s="228"/>
      <c r="AF53" s="226">
        <f>AF54+AF55+AF56+AF57</f>
        <v>0</v>
      </c>
      <c r="AG53" s="128">
        <f aca="true" t="shared" si="78" ref="AG53:AM53">AG54+AG55+AG56+AG57</f>
        <v>0</v>
      </c>
      <c r="AH53" s="128">
        <f t="shared" si="78"/>
        <v>0</v>
      </c>
      <c r="AI53" s="128">
        <f t="shared" si="78"/>
        <v>0</v>
      </c>
      <c r="AJ53" s="128">
        <f t="shared" si="78"/>
        <v>0</v>
      </c>
      <c r="AK53" s="128">
        <f t="shared" si="78"/>
        <v>0</v>
      </c>
      <c r="AL53" s="128">
        <f t="shared" si="78"/>
        <v>0</v>
      </c>
      <c r="AM53" s="128">
        <f t="shared" si="78"/>
        <v>0</v>
      </c>
      <c r="AN53" s="122"/>
      <c r="AO53" s="122"/>
      <c r="AP53" s="151">
        <f>AP54+AP55+AP56+AP57</f>
        <v>0</v>
      </c>
      <c r="AQ53" s="128">
        <f aca="true" t="shared" si="79" ref="AQ53:AW53">AQ54+AQ55+AQ56+AQ57</f>
        <v>0</v>
      </c>
      <c r="AR53" s="128">
        <f t="shared" si="79"/>
        <v>0</v>
      </c>
      <c r="AS53" s="128">
        <f t="shared" si="79"/>
        <v>0</v>
      </c>
      <c r="AT53" s="128">
        <f t="shared" si="79"/>
        <v>0</v>
      </c>
      <c r="AU53" s="128"/>
      <c r="AV53" s="128">
        <f t="shared" si="79"/>
        <v>0</v>
      </c>
      <c r="AW53" s="128">
        <f t="shared" si="79"/>
        <v>0</v>
      </c>
      <c r="AX53" s="122"/>
      <c r="AY53" s="228"/>
      <c r="AZ53" s="226">
        <f>AZ54+AZ55+AZ56+AZ57</f>
        <v>0</v>
      </c>
      <c r="BA53" s="128">
        <f aca="true" t="shared" si="80" ref="BA53:BF53">BA54+BA55+BA56+BA57</f>
        <v>0</v>
      </c>
      <c r="BB53" s="128">
        <f t="shared" si="80"/>
        <v>0</v>
      </c>
      <c r="BC53" s="128">
        <f t="shared" si="80"/>
        <v>0</v>
      </c>
      <c r="BD53" s="128">
        <f t="shared" si="80"/>
        <v>0</v>
      </c>
      <c r="BE53" s="128">
        <f t="shared" si="80"/>
        <v>0</v>
      </c>
      <c r="BF53" s="128">
        <f t="shared" si="80"/>
        <v>0</v>
      </c>
      <c r="BG53" s="122"/>
      <c r="BH53" s="122"/>
      <c r="BI53" s="151">
        <f>BI54+BI55+BI56+BI57</f>
        <v>0</v>
      </c>
      <c r="BJ53" s="128">
        <f aca="true" t="shared" si="81" ref="BJ53:BO53">BJ54+BJ55+BJ56+BJ57</f>
        <v>0</v>
      </c>
      <c r="BK53" s="128">
        <f t="shared" si="81"/>
        <v>0</v>
      </c>
      <c r="BL53" s="128">
        <f t="shared" si="81"/>
        <v>0</v>
      </c>
      <c r="BM53" s="128">
        <f t="shared" si="81"/>
        <v>0</v>
      </c>
      <c r="BN53" s="128">
        <f t="shared" si="81"/>
        <v>0</v>
      </c>
      <c r="BO53" s="128">
        <f t="shared" si="81"/>
        <v>0</v>
      </c>
      <c r="BP53" s="128"/>
      <c r="BQ53" s="221"/>
      <c r="BR53" s="210">
        <f>BR54+BR55+BR56+BR57</f>
        <v>65</v>
      </c>
      <c r="BS53" s="127">
        <f aca="true" t="shared" si="82" ref="BS53:BX53">BS54+BS55+BS56+BS57</f>
        <v>16</v>
      </c>
      <c r="BT53" s="127">
        <f t="shared" si="82"/>
        <v>0</v>
      </c>
      <c r="BU53" s="127">
        <f t="shared" si="82"/>
        <v>6</v>
      </c>
      <c r="BV53" s="127">
        <f t="shared" si="82"/>
        <v>32</v>
      </c>
      <c r="BW53" s="127">
        <f t="shared" si="82"/>
        <v>5</v>
      </c>
      <c r="BX53" s="127">
        <f t="shared" si="82"/>
        <v>6</v>
      </c>
      <c r="BY53" s="127">
        <f>BY54</f>
        <v>0</v>
      </c>
      <c r="BZ53" s="122"/>
      <c r="CA53" s="126">
        <f>CA54+CA55+CA56+CA57</f>
        <v>721</v>
      </c>
      <c r="CB53" s="127">
        <f aca="true" t="shared" si="83" ref="CB53:CG53">CB54+CB55+CB56+CB57</f>
        <v>108</v>
      </c>
      <c r="CC53" s="127">
        <f t="shared" si="83"/>
        <v>0</v>
      </c>
      <c r="CD53" s="127">
        <f t="shared" si="83"/>
        <v>16</v>
      </c>
      <c r="CE53" s="127">
        <f t="shared" si="83"/>
        <v>530</v>
      </c>
      <c r="CF53" s="127">
        <f t="shared" si="83"/>
        <v>31</v>
      </c>
      <c r="CG53" s="127">
        <f t="shared" si="83"/>
        <v>36</v>
      </c>
      <c r="CH53" s="127">
        <v>18</v>
      </c>
      <c r="CI53" s="152" t="s">
        <v>121</v>
      </c>
    </row>
    <row r="54" spans="1:87" ht="44.25" customHeight="1" thickBot="1">
      <c r="A54" s="157" t="s">
        <v>93</v>
      </c>
      <c r="B54" s="116" t="s">
        <v>94</v>
      </c>
      <c r="C54" s="158" t="s">
        <v>117</v>
      </c>
      <c r="D54" s="123">
        <f>E54+F54</f>
        <v>104</v>
      </c>
      <c r="E54" s="167">
        <v>10</v>
      </c>
      <c r="F54" s="124">
        <f t="shared" si="43"/>
        <v>94</v>
      </c>
      <c r="G54" s="167">
        <v>34</v>
      </c>
      <c r="H54" s="167">
        <v>52</v>
      </c>
      <c r="I54" s="167"/>
      <c r="J54" s="167">
        <v>8</v>
      </c>
      <c r="K54" s="269">
        <v>68</v>
      </c>
      <c r="L54" s="256">
        <f>M54+N54+O54+P54+R54+S54</f>
        <v>0</v>
      </c>
      <c r="M54" s="160"/>
      <c r="N54" s="160"/>
      <c r="O54" s="160"/>
      <c r="P54" s="160"/>
      <c r="Q54" s="160"/>
      <c r="R54" s="160"/>
      <c r="S54" s="160"/>
      <c r="T54" s="160"/>
      <c r="U54" s="160"/>
      <c r="V54" s="159">
        <f>W54+X54+Y54+Z54+AB54+AC54</f>
        <v>0</v>
      </c>
      <c r="W54" s="160"/>
      <c r="X54" s="160"/>
      <c r="Y54" s="106"/>
      <c r="Z54" s="106"/>
      <c r="AA54" s="106"/>
      <c r="AB54" s="106"/>
      <c r="AC54" s="106"/>
      <c r="AD54" s="106"/>
      <c r="AE54" s="148"/>
      <c r="AF54" s="214">
        <f>AG54+AH54+AI54+AJ54+AL54+AM54</f>
        <v>0</v>
      </c>
      <c r="AG54" s="106"/>
      <c r="AH54" s="106"/>
      <c r="AI54" s="106"/>
      <c r="AJ54" s="106"/>
      <c r="AK54" s="106"/>
      <c r="AL54" s="106"/>
      <c r="AM54" s="106"/>
      <c r="AN54" s="106"/>
      <c r="AO54" s="106"/>
      <c r="AP54" s="110">
        <f>AQ54+AR54+AS54+AT54+AV54+AW54</f>
        <v>0</v>
      </c>
      <c r="AQ54" s="106"/>
      <c r="AR54" s="106"/>
      <c r="AS54" s="106"/>
      <c r="AT54" s="161"/>
      <c r="AU54" s="161"/>
      <c r="AV54" s="161"/>
      <c r="AW54" s="106"/>
      <c r="AX54" s="106"/>
      <c r="AY54" s="148"/>
      <c r="AZ54" s="214">
        <f>BA54+BB54+BC54+BD54+BE54+BF54</f>
        <v>0</v>
      </c>
      <c r="BA54" s="106"/>
      <c r="BB54" s="106"/>
      <c r="BC54" s="106"/>
      <c r="BD54" s="106"/>
      <c r="BE54" s="106"/>
      <c r="BF54" s="106"/>
      <c r="BG54" s="106"/>
      <c r="BH54" s="106"/>
      <c r="BI54" s="110">
        <f>BJ54+BK54+BL54+BM54+BN54+BO54</f>
        <v>0</v>
      </c>
      <c r="BJ54" s="106"/>
      <c r="BK54" s="106"/>
      <c r="BL54" s="106"/>
      <c r="BM54" s="106"/>
      <c r="BN54" s="106"/>
      <c r="BO54" s="104"/>
      <c r="BP54" s="104"/>
      <c r="BQ54" s="222"/>
      <c r="BR54" s="211">
        <f>BS54+BT54+BU54+BV54+BW54+BX54</f>
        <v>65</v>
      </c>
      <c r="BS54" s="106">
        <v>16</v>
      </c>
      <c r="BT54" s="106">
        <v>0</v>
      </c>
      <c r="BU54" s="106">
        <v>6</v>
      </c>
      <c r="BV54" s="106">
        <v>32</v>
      </c>
      <c r="BW54" s="106">
        <v>5</v>
      </c>
      <c r="BX54" s="106">
        <v>6</v>
      </c>
      <c r="BY54" s="106">
        <v>0</v>
      </c>
      <c r="BZ54" s="106"/>
      <c r="CA54" s="108">
        <f>CB54+CC54+CD54+CE54+CF54+CG54</f>
        <v>39</v>
      </c>
      <c r="CB54" s="106">
        <v>8</v>
      </c>
      <c r="CC54" s="106">
        <v>0</v>
      </c>
      <c r="CD54" s="106">
        <v>4</v>
      </c>
      <c r="CE54" s="106">
        <v>20</v>
      </c>
      <c r="CF54" s="106">
        <v>3</v>
      </c>
      <c r="CG54" s="104">
        <v>4</v>
      </c>
      <c r="CH54" s="104">
        <v>0</v>
      </c>
      <c r="CI54" s="148" t="s">
        <v>117</v>
      </c>
    </row>
    <row r="55" spans="1:87" ht="44.25" customHeight="1" thickBot="1">
      <c r="A55" s="16" t="s">
        <v>95</v>
      </c>
      <c r="B55" s="12" t="s">
        <v>96</v>
      </c>
      <c r="C55" s="84" t="s">
        <v>118</v>
      </c>
      <c r="D55" s="123">
        <f>E55+F55</f>
        <v>322</v>
      </c>
      <c r="E55" s="84">
        <v>32</v>
      </c>
      <c r="F55" s="124">
        <f t="shared" si="43"/>
        <v>290</v>
      </c>
      <c r="G55" s="84">
        <v>112</v>
      </c>
      <c r="H55" s="84">
        <v>150</v>
      </c>
      <c r="I55" s="84"/>
      <c r="J55" s="84">
        <v>28</v>
      </c>
      <c r="K55" s="267">
        <v>194</v>
      </c>
      <c r="L55" s="256">
        <f>M55+N55+O55+P55+R55+S55</f>
        <v>0</v>
      </c>
      <c r="M55" s="81"/>
      <c r="N55" s="81"/>
      <c r="O55" s="81"/>
      <c r="P55" s="81"/>
      <c r="Q55" s="81"/>
      <c r="R55" s="81"/>
      <c r="S55" s="81"/>
      <c r="T55" s="81"/>
      <c r="U55" s="81"/>
      <c r="V55" s="159">
        <f>W55+X55+Y55+Z55+AB55+AC55</f>
        <v>0</v>
      </c>
      <c r="W55" s="81"/>
      <c r="X55" s="81"/>
      <c r="Y55" s="76"/>
      <c r="Z55" s="76"/>
      <c r="AA55" s="76"/>
      <c r="AB55" s="76"/>
      <c r="AC55" s="76"/>
      <c r="AD55" s="76"/>
      <c r="AE55" s="136"/>
      <c r="AF55" s="214">
        <f>AG55+AH55+AI55+AJ55+AL55+AM55</f>
        <v>0</v>
      </c>
      <c r="AG55" s="76"/>
      <c r="AH55" s="76"/>
      <c r="AI55" s="76"/>
      <c r="AJ55" s="76"/>
      <c r="AK55" s="76"/>
      <c r="AL55" s="76"/>
      <c r="AM55" s="76"/>
      <c r="AN55" s="76"/>
      <c r="AO55" s="76"/>
      <c r="AP55" s="110">
        <f>AQ55+AR55+AS55+AT55+AV55+AW55</f>
        <v>0</v>
      </c>
      <c r="AQ55" s="76"/>
      <c r="AR55" s="76"/>
      <c r="AS55" s="76"/>
      <c r="AT55" s="83"/>
      <c r="AU55" s="83"/>
      <c r="AV55" s="83"/>
      <c r="AW55" s="76"/>
      <c r="AX55" s="76"/>
      <c r="AY55" s="136"/>
      <c r="AZ55" s="214">
        <f>BA55+BB55+BC55+BD55+BE55+BF55</f>
        <v>0</v>
      </c>
      <c r="BA55" s="76"/>
      <c r="BB55" s="76"/>
      <c r="BC55" s="76"/>
      <c r="BD55" s="76"/>
      <c r="BE55" s="76"/>
      <c r="BF55" s="76"/>
      <c r="BG55" s="76"/>
      <c r="BH55" s="76"/>
      <c r="BI55" s="110">
        <f>BJ55+BK55+BL55+BM55+BN55+BO55</f>
        <v>0</v>
      </c>
      <c r="BJ55" s="76"/>
      <c r="BK55" s="76"/>
      <c r="BL55" s="76"/>
      <c r="BM55" s="76"/>
      <c r="BN55" s="76"/>
      <c r="BO55" s="42"/>
      <c r="BP55" s="42"/>
      <c r="BQ55" s="141"/>
      <c r="BR55" s="211">
        <f>BS55+BT55+BU55+BV55+BW55+BX55</f>
        <v>0</v>
      </c>
      <c r="BS55" s="76"/>
      <c r="BT55" s="76"/>
      <c r="BU55" s="76"/>
      <c r="BV55" s="76"/>
      <c r="BW55" s="76"/>
      <c r="BX55" s="76"/>
      <c r="BY55" s="76"/>
      <c r="BZ55" s="76"/>
      <c r="CA55" s="108">
        <f>CB55+CC55+CD55+CE55+CF55+CG55</f>
        <v>322</v>
      </c>
      <c r="CB55" s="76">
        <v>100</v>
      </c>
      <c r="CC55" s="76">
        <v>0</v>
      </c>
      <c r="CD55" s="76">
        <v>12</v>
      </c>
      <c r="CE55" s="76">
        <v>150</v>
      </c>
      <c r="CF55" s="76">
        <v>28</v>
      </c>
      <c r="CG55" s="42">
        <v>32</v>
      </c>
      <c r="CH55" s="42">
        <v>18</v>
      </c>
      <c r="CI55" s="136" t="s">
        <v>118</v>
      </c>
    </row>
    <row r="56" spans="1:87" ht="15.75" thickBot="1">
      <c r="A56" s="19" t="s">
        <v>97</v>
      </c>
      <c r="B56" s="20" t="s">
        <v>75</v>
      </c>
      <c r="C56" s="84" t="s">
        <v>120</v>
      </c>
      <c r="D56" s="123">
        <f>E56+F56</f>
        <v>144</v>
      </c>
      <c r="E56" s="84"/>
      <c r="F56" s="124">
        <f t="shared" si="43"/>
        <v>144</v>
      </c>
      <c r="G56" s="84"/>
      <c r="H56" s="84">
        <v>144</v>
      </c>
      <c r="I56" s="84"/>
      <c r="J56" s="84"/>
      <c r="K56" s="267"/>
      <c r="L56" s="256">
        <f>M56+N56+O56+P56+R56+S56</f>
        <v>0</v>
      </c>
      <c r="M56" s="81"/>
      <c r="N56" s="81"/>
      <c r="O56" s="81"/>
      <c r="P56" s="81"/>
      <c r="Q56" s="81"/>
      <c r="R56" s="81"/>
      <c r="S56" s="81"/>
      <c r="T56" s="81"/>
      <c r="U56" s="81"/>
      <c r="V56" s="159">
        <f>W56+X56+Y56+Z56+AB56+AC56</f>
        <v>0</v>
      </c>
      <c r="W56" s="81"/>
      <c r="X56" s="81"/>
      <c r="Y56" s="76"/>
      <c r="Z56" s="76"/>
      <c r="AA56" s="76"/>
      <c r="AB56" s="76"/>
      <c r="AC56" s="76"/>
      <c r="AD56" s="76"/>
      <c r="AE56" s="136"/>
      <c r="AF56" s="214">
        <f>AG56+AH56+AI56+AJ56+AL56+AM56</f>
        <v>0</v>
      </c>
      <c r="AG56" s="76"/>
      <c r="AH56" s="76"/>
      <c r="AI56" s="76"/>
      <c r="AJ56" s="76"/>
      <c r="AK56" s="76"/>
      <c r="AL56" s="76"/>
      <c r="AM56" s="76"/>
      <c r="AN56" s="76"/>
      <c r="AO56" s="76"/>
      <c r="AP56" s="110">
        <f>AQ56+AR56+AS56+AT56+AV56+AW56</f>
        <v>0</v>
      </c>
      <c r="AQ56" s="76"/>
      <c r="AR56" s="76"/>
      <c r="AS56" s="76"/>
      <c r="AT56" s="83"/>
      <c r="AU56" s="83"/>
      <c r="AV56" s="83"/>
      <c r="AW56" s="76"/>
      <c r="AX56" s="76"/>
      <c r="AY56" s="136"/>
      <c r="AZ56" s="214">
        <f>BA56+BB56+BC56+BD56+BE56+BF56</f>
        <v>0</v>
      </c>
      <c r="BA56" s="76"/>
      <c r="BB56" s="76"/>
      <c r="BC56" s="76"/>
      <c r="BD56" s="76"/>
      <c r="BE56" s="76"/>
      <c r="BF56" s="76"/>
      <c r="BG56" s="76"/>
      <c r="BH56" s="76"/>
      <c r="BI56" s="110">
        <f>BJ56+BK56+BL56+BM56+BN56+BO56</f>
        <v>0</v>
      </c>
      <c r="BJ56" s="76"/>
      <c r="BK56" s="76"/>
      <c r="BL56" s="76"/>
      <c r="BM56" s="76"/>
      <c r="BN56" s="76"/>
      <c r="BO56" s="42"/>
      <c r="BP56" s="42"/>
      <c r="BQ56" s="141"/>
      <c r="BR56" s="211">
        <f>BS56+BT56+BU56+BV56+BW56+BX56</f>
        <v>0</v>
      </c>
      <c r="BS56" s="42"/>
      <c r="BT56" s="42"/>
      <c r="BU56" s="42"/>
      <c r="BV56" s="42"/>
      <c r="BW56" s="42"/>
      <c r="BX56" s="42"/>
      <c r="BY56" s="76"/>
      <c r="BZ56" s="76"/>
      <c r="CA56" s="108">
        <f>CB56+CC56+CD56+CE56+CF56+CG56</f>
        <v>144</v>
      </c>
      <c r="CB56" s="42">
        <v>0</v>
      </c>
      <c r="CC56" s="42">
        <v>0</v>
      </c>
      <c r="CD56" s="42">
        <v>0</v>
      </c>
      <c r="CE56" s="42">
        <v>144</v>
      </c>
      <c r="CF56" s="42">
        <v>0</v>
      </c>
      <c r="CG56" s="42">
        <v>0</v>
      </c>
      <c r="CH56" s="42">
        <v>0</v>
      </c>
      <c r="CI56" s="136" t="s">
        <v>120</v>
      </c>
    </row>
    <row r="57" spans="1:87" ht="15.75" thickBot="1">
      <c r="A57" s="14" t="s">
        <v>98</v>
      </c>
      <c r="B57" s="11" t="s">
        <v>76</v>
      </c>
      <c r="C57" s="76" t="s">
        <v>117</v>
      </c>
      <c r="D57" s="123">
        <f>E57+F57</f>
        <v>216</v>
      </c>
      <c r="E57" s="76"/>
      <c r="F57" s="124">
        <f t="shared" si="43"/>
        <v>216</v>
      </c>
      <c r="G57" s="76"/>
      <c r="H57" s="76">
        <v>216</v>
      </c>
      <c r="I57" s="76"/>
      <c r="J57" s="76"/>
      <c r="K57" s="267"/>
      <c r="L57" s="256">
        <f>M57+N57+O57+P57+R57+S57</f>
        <v>0</v>
      </c>
      <c r="M57" s="81"/>
      <c r="N57" s="81"/>
      <c r="O57" s="81"/>
      <c r="P57" s="81"/>
      <c r="Q57" s="81"/>
      <c r="R57" s="81"/>
      <c r="S57" s="81"/>
      <c r="T57" s="81"/>
      <c r="U57" s="81"/>
      <c r="V57" s="159">
        <f>W57+X57+Y57+Z57+AB57+AC57</f>
        <v>0</v>
      </c>
      <c r="W57" s="81"/>
      <c r="X57" s="81"/>
      <c r="Y57" s="76"/>
      <c r="Z57" s="76"/>
      <c r="AA57" s="76"/>
      <c r="AB57" s="76"/>
      <c r="AC57" s="76"/>
      <c r="AD57" s="76"/>
      <c r="AE57" s="136"/>
      <c r="AF57" s="214">
        <f>AG57+AH57+AI57+AJ57+AL57+AM57</f>
        <v>0</v>
      </c>
      <c r="AG57" s="76"/>
      <c r="AH57" s="76"/>
      <c r="AI57" s="76"/>
      <c r="AJ57" s="76"/>
      <c r="AK57" s="76"/>
      <c r="AL57" s="76"/>
      <c r="AM57" s="76"/>
      <c r="AN57" s="76"/>
      <c r="AO57" s="76"/>
      <c r="AP57" s="110">
        <f>AQ57+AR57+AS57+AT57+AV57+AW57</f>
        <v>0</v>
      </c>
      <c r="AQ57" s="76"/>
      <c r="AR57" s="76"/>
      <c r="AS57" s="76"/>
      <c r="AT57" s="83"/>
      <c r="AU57" s="83"/>
      <c r="AV57" s="83"/>
      <c r="AW57" s="76"/>
      <c r="AX57" s="76"/>
      <c r="AY57" s="136"/>
      <c r="AZ57" s="214">
        <f>BA57+BB57+BC57+BD57+BE57+BF57</f>
        <v>0</v>
      </c>
      <c r="BA57" s="76"/>
      <c r="BB57" s="76"/>
      <c r="BC57" s="76"/>
      <c r="BD57" s="76"/>
      <c r="BE57" s="76"/>
      <c r="BF57" s="76"/>
      <c r="BG57" s="76"/>
      <c r="BH57" s="76"/>
      <c r="BI57" s="110">
        <f>BJ57+BK57+BL57+BM57+BN57+BO57</f>
        <v>0</v>
      </c>
      <c r="BJ57" s="76"/>
      <c r="BK57" s="76"/>
      <c r="BL57" s="76"/>
      <c r="BM57" s="76"/>
      <c r="BN57" s="76"/>
      <c r="BO57" s="42"/>
      <c r="BP57" s="77"/>
      <c r="BQ57" s="141"/>
      <c r="BR57" s="211">
        <f>BS57+BT57+BU57+BV57+BW57+BX57</f>
        <v>0</v>
      </c>
      <c r="BS57" s="76"/>
      <c r="BT57" s="76"/>
      <c r="BU57" s="76"/>
      <c r="BV57" s="76"/>
      <c r="BW57" s="76"/>
      <c r="BX57" s="76"/>
      <c r="BY57" s="76"/>
      <c r="BZ57" s="76"/>
      <c r="CA57" s="108">
        <f>CB57+CC57+CD57+CE57+CF57+CG57</f>
        <v>216</v>
      </c>
      <c r="CB57" s="76">
        <v>0</v>
      </c>
      <c r="CC57" s="76">
        <v>0</v>
      </c>
      <c r="CD57" s="76">
        <v>0</v>
      </c>
      <c r="CE57" s="76">
        <v>216</v>
      </c>
      <c r="CF57" s="76">
        <v>0</v>
      </c>
      <c r="CG57" s="76">
        <v>0</v>
      </c>
      <c r="CH57" s="42">
        <v>0</v>
      </c>
      <c r="CI57" s="143" t="s">
        <v>117</v>
      </c>
    </row>
    <row r="58" spans="1:87" ht="21.75" thickBot="1">
      <c r="A58" s="14"/>
      <c r="B58" s="21" t="s">
        <v>107</v>
      </c>
      <c r="C58" s="76"/>
      <c r="D58" s="123">
        <v>216</v>
      </c>
      <c r="E58" s="76"/>
      <c r="F58" s="76"/>
      <c r="G58" s="76"/>
      <c r="H58" s="76"/>
      <c r="I58" s="76"/>
      <c r="J58" s="76"/>
      <c r="K58" s="267"/>
      <c r="L58" s="257">
        <v>0</v>
      </c>
      <c r="M58" s="81"/>
      <c r="N58" s="81"/>
      <c r="O58" s="81"/>
      <c r="P58" s="81"/>
      <c r="Q58" s="81"/>
      <c r="R58" s="81"/>
      <c r="S58" s="81"/>
      <c r="T58" s="81"/>
      <c r="U58" s="81"/>
      <c r="V58" s="67">
        <v>18</v>
      </c>
      <c r="W58" s="81"/>
      <c r="X58" s="81"/>
      <c r="Y58" s="76"/>
      <c r="Z58" s="76"/>
      <c r="AA58" s="76"/>
      <c r="AB58" s="76"/>
      <c r="AC58" s="76"/>
      <c r="AD58" s="76"/>
      <c r="AE58" s="136"/>
      <c r="AF58" s="212">
        <v>18</v>
      </c>
      <c r="AG58" s="76"/>
      <c r="AH58" s="76"/>
      <c r="AI58" s="76"/>
      <c r="AJ58" s="76"/>
      <c r="AK58" s="76"/>
      <c r="AL58" s="76"/>
      <c r="AM58" s="76"/>
      <c r="AN58" s="76"/>
      <c r="AO58" s="76"/>
      <c r="AP58" s="67">
        <v>72</v>
      </c>
      <c r="AQ58" s="76"/>
      <c r="AR58" s="76"/>
      <c r="AS58" s="76"/>
      <c r="AT58" s="83"/>
      <c r="AU58" s="83"/>
      <c r="AV58" s="83"/>
      <c r="AW58" s="76"/>
      <c r="AX58" s="76"/>
      <c r="AY58" s="136"/>
      <c r="AZ58" s="212">
        <v>0</v>
      </c>
      <c r="BA58" s="76"/>
      <c r="BB58" s="76"/>
      <c r="BC58" s="76"/>
      <c r="BD58" s="76"/>
      <c r="BE58" s="76"/>
      <c r="BF58" s="76"/>
      <c r="BG58" s="76"/>
      <c r="BH58" s="76"/>
      <c r="BI58" s="67">
        <v>36</v>
      </c>
      <c r="BJ58" s="76"/>
      <c r="BK58" s="76"/>
      <c r="BL58" s="76"/>
      <c r="BM58" s="76"/>
      <c r="BN58" s="76"/>
      <c r="BO58" s="42"/>
      <c r="BP58" s="77"/>
      <c r="BQ58" s="141"/>
      <c r="BR58" s="212">
        <v>36</v>
      </c>
      <c r="BS58" s="76"/>
      <c r="BT58" s="76"/>
      <c r="BU58" s="76"/>
      <c r="BV58" s="76"/>
      <c r="BW58" s="76"/>
      <c r="BX58" s="76"/>
      <c r="BY58" s="76"/>
      <c r="BZ58" s="76"/>
      <c r="CA58" s="67">
        <v>36</v>
      </c>
      <c r="CB58" s="42"/>
      <c r="CC58" s="42"/>
      <c r="CD58" s="42"/>
      <c r="CE58" s="42"/>
      <c r="CF58" s="42"/>
      <c r="CG58" s="42"/>
      <c r="CH58" s="77"/>
      <c r="CI58" s="141"/>
    </row>
    <row r="59" spans="1:87" ht="21.75" thickBot="1">
      <c r="A59" s="18" t="s">
        <v>45</v>
      </c>
      <c r="B59" s="170" t="s">
        <v>46</v>
      </c>
      <c r="C59" s="82" t="s">
        <v>158</v>
      </c>
      <c r="D59" s="123">
        <v>72</v>
      </c>
      <c r="E59" s="82"/>
      <c r="F59" s="82"/>
      <c r="G59" s="82"/>
      <c r="H59" s="82"/>
      <c r="I59" s="82"/>
      <c r="J59" s="82"/>
      <c r="K59" s="270"/>
      <c r="L59" s="258">
        <v>0</v>
      </c>
      <c r="M59" s="172"/>
      <c r="N59" s="172"/>
      <c r="O59" s="172"/>
      <c r="P59" s="172"/>
      <c r="Q59" s="172"/>
      <c r="R59" s="172"/>
      <c r="S59" s="172"/>
      <c r="T59" s="172"/>
      <c r="U59" s="172"/>
      <c r="V59" s="171">
        <v>0</v>
      </c>
      <c r="W59" s="172"/>
      <c r="X59" s="172"/>
      <c r="Y59" s="172"/>
      <c r="Z59" s="173"/>
      <c r="AA59" s="173"/>
      <c r="AB59" s="173"/>
      <c r="AC59" s="173"/>
      <c r="AD59" s="173"/>
      <c r="AE59" s="229"/>
      <c r="AF59" s="213">
        <v>0</v>
      </c>
      <c r="AG59" s="173"/>
      <c r="AH59" s="173"/>
      <c r="AI59" s="173"/>
      <c r="AJ59" s="173"/>
      <c r="AK59" s="173"/>
      <c r="AL59" s="173"/>
      <c r="AM59" s="173"/>
      <c r="AN59" s="173"/>
      <c r="AO59" s="173"/>
      <c r="AP59" s="174">
        <v>0</v>
      </c>
      <c r="AQ59" s="173"/>
      <c r="AR59" s="173"/>
      <c r="AS59" s="173"/>
      <c r="AT59" s="173"/>
      <c r="AU59" s="173"/>
      <c r="AV59" s="173"/>
      <c r="AW59" s="173"/>
      <c r="AX59" s="173"/>
      <c r="AY59" s="229"/>
      <c r="AZ59" s="213">
        <v>0</v>
      </c>
      <c r="BA59" s="173"/>
      <c r="BB59" s="173"/>
      <c r="BC59" s="173"/>
      <c r="BD59" s="173"/>
      <c r="BE59" s="173"/>
      <c r="BF59" s="173"/>
      <c r="BG59" s="173"/>
      <c r="BH59" s="173"/>
      <c r="BI59" s="174">
        <v>0</v>
      </c>
      <c r="BJ59" s="173"/>
      <c r="BK59" s="173"/>
      <c r="BL59" s="173"/>
      <c r="BM59" s="173"/>
      <c r="BN59" s="173"/>
      <c r="BO59" s="173"/>
      <c r="BP59" s="173"/>
      <c r="BQ59" s="223"/>
      <c r="BR59" s="213">
        <v>0</v>
      </c>
      <c r="BS59" s="173"/>
      <c r="BT59" s="173"/>
      <c r="BU59" s="173"/>
      <c r="BV59" s="173"/>
      <c r="BW59" s="173"/>
      <c r="BX59" s="173"/>
      <c r="BY59" s="173"/>
      <c r="BZ59" s="173"/>
      <c r="CA59" s="175">
        <v>72</v>
      </c>
      <c r="CB59" s="173"/>
      <c r="CC59" s="173"/>
      <c r="CD59" s="173"/>
      <c r="CE59" s="173"/>
      <c r="CF59" s="173"/>
      <c r="CG59" s="173"/>
      <c r="CH59" s="176"/>
      <c r="CI59" s="177"/>
    </row>
    <row r="60" spans="1:115" s="7" customFormat="1" ht="23.25" customHeight="1">
      <c r="A60" s="178"/>
      <c r="B60" s="179" t="s">
        <v>21</v>
      </c>
      <c r="C60" s="180" t="s">
        <v>157</v>
      </c>
      <c r="D60" s="181" t="s">
        <v>148</v>
      </c>
      <c r="E60" s="181">
        <f aca="true" t="shared" si="84" ref="E60:K60">E8+E21+E32</f>
        <v>209</v>
      </c>
      <c r="F60" s="181">
        <f t="shared" si="84"/>
        <v>5407</v>
      </c>
      <c r="G60" s="181">
        <f t="shared" si="84"/>
        <v>1512</v>
      </c>
      <c r="H60" s="181">
        <f t="shared" si="84"/>
        <v>3512</v>
      </c>
      <c r="I60" s="181"/>
      <c r="J60" s="181">
        <f t="shared" si="84"/>
        <v>347</v>
      </c>
      <c r="K60" s="271">
        <f t="shared" si="84"/>
        <v>1764</v>
      </c>
      <c r="L60" s="271">
        <f>L61+L65</f>
        <v>612</v>
      </c>
      <c r="M60" s="271">
        <f aca="true" t="shared" si="85" ref="M60:CA60">M61+M65</f>
        <v>194</v>
      </c>
      <c r="N60" s="271">
        <f t="shared" si="85"/>
        <v>0</v>
      </c>
      <c r="O60" s="271">
        <f t="shared" si="85"/>
        <v>28</v>
      </c>
      <c r="P60" s="271">
        <f t="shared" si="85"/>
        <v>343</v>
      </c>
      <c r="Q60" s="271">
        <f t="shared" si="85"/>
        <v>12</v>
      </c>
      <c r="R60" s="271">
        <f t="shared" si="85"/>
        <v>35</v>
      </c>
      <c r="S60" s="271">
        <f t="shared" si="85"/>
        <v>0</v>
      </c>
      <c r="T60" s="271">
        <f t="shared" si="85"/>
        <v>0</v>
      </c>
      <c r="U60" s="271">
        <f t="shared" si="85"/>
        <v>0</v>
      </c>
      <c r="V60" s="271">
        <f t="shared" si="85"/>
        <v>864</v>
      </c>
      <c r="W60" s="271">
        <f t="shared" si="85"/>
        <v>298</v>
      </c>
      <c r="X60" s="271">
        <f t="shared" si="85"/>
        <v>2</v>
      </c>
      <c r="Y60" s="271">
        <f t="shared" si="85"/>
        <v>44</v>
      </c>
      <c r="Z60" s="271">
        <f t="shared" si="85"/>
        <v>409</v>
      </c>
      <c r="AA60" s="271">
        <f t="shared" si="85"/>
        <v>12</v>
      </c>
      <c r="AB60" s="271">
        <f t="shared" si="85"/>
        <v>61</v>
      </c>
      <c r="AC60" s="271">
        <f t="shared" si="85"/>
        <v>20</v>
      </c>
      <c r="AD60" s="271">
        <f t="shared" si="85"/>
        <v>18</v>
      </c>
      <c r="AE60" s="271">
        <f t="shared" si="85"/>
        <v>1</v>
      </c>
      <c r="AF60" s="271">
        <f t="shared" si="85"/>
        <v>612</v>
      </c>
      <c r="AG60" s="271">
        <f t="shared" si="85"/>
        <v>134</v>
      </c>
      <c r="AH60" s="271">
        <f t="shared" si="85"/>
        <v>1</v>
      </c>
      <c r="AI60" s="271">
        <f t="shared" si="85"/>
        <v>18</v>
      </c>
      <c r="AJ60" s="271">
        <f t="shared" si="85"/>
        <v>359</v>
      </c>
      <c r="AK60" s="271">
        <f t="shared" si="85"/>
        <v>12</v>
      </c>
      <c r="AL60" s="271">
        <f t="shared" si="85"/>
        <v>52</v>
      </c>
      <c r="AM60" s="271">
        <f t="shared" si="85"/>
        <v>18</v>
      </c>
      <c r="AN60" s="271">
        <f t="shared" si="85"/>
        <v>18</v>
      </c>
      <c r="AO60" s="271">
        <f t="shared" si="85"/>
        <v>1</v>
      </c>
      <c r="AP60" s="271">
        <f t="shared" si="85"/>
        <v>864</v>
      </c>
      <c r="AQ60" s="271">
        <f t="shared" si="85"/>
        <v>248</v>
      </c>
      <c r="AR60" s="271">
        <f t="shared" si="85"/>
        <v>5</v>
      </c>
      <c r="AS60" s="271">
        <f t="shared" si="85"/>
        <v>11</v>
      </c>
      <c r="AT60" s="271">
        <f>AT61+AT65</f>
        <v>454</v>
      </c>
      <c r="AU60" s="271">
        <f>AU61+AU65</f>
        <v>0</v>
      </c>
      <c r="AV60" s="271">
        <f t="shared" si="85"/>
        <v>60</v>
      </c>
      <c r="AW60" s="271">
        <f t="shared" si="85"/>
        <v>14</v>
      </c>
      <c r="AX60" s="271">
        <f t="shared" si="85"/>
        <v>90</v>
      </c>
      <c r="AY60" s="309"/>
      <c r="AZ60" s="271">
        <f t="shared" si="85"/>
        <v>612</v>
      </c>
      <c r="BA60" s="271">
        <f t="shared" si="85"/>
        <v>126</v>
      </c>
      <c r="BB60" s="271">
        <f t="shared" si="85"/>
        <v>0</v>
      </c>
      <c r="BC60" s="271">
        <f t="shared" si="85"/>
        <v>25</v>
      </c>
      <c r="BD60" s="271">
        <f t="shared" si="85"/>
        <v>373</v>
      </c>
      <c r="BE60" s="271">
        <f t="shared" si="85"/>
        <v>42</v>
      </c>
      <c r="BF60" s="271">
        <f t="shared" si="85"/>
        <v>46</v>
      </c>
      <c r="BG60" s="271">
        <f t="shared" si="85"/>
        <v>0</v>
      </c>
      <c r="BH60" s="271">
        <f t="shared" si="85"/>
        <v>0</v>
      </c>
      <c r="BI60" s="271">
        <f t="shared" si="85"/>
        <v>864</v>
      </c>
      <c r="BJ60" s="271">
        <f t="shared" si="85"/>
        <v>92</v>
      </c>
      <c r="BK60" s="271">
        <f t="shared" si="85"/>
        <v>0</v>
      </c>
      <c r="BL60" s="271">
        <f t="shared" si="85"/>
        <v>14</v>
      </c>
      <c r="BM60" s="271">
        <f t="shared" si="85"/>
        <v>656</v>
      </c>
      <c r="BN60" s="271">
        <f t="shared" si="85"/>
        <v>33</v>
      </c>
      <c r="BO60" s="271">
        <f t="shared" si="85"/>
        <v>33</v>
      </c>
      <c r="BP60" s="271">
        <f t="shared" si="85"/>
        <v>36</v>
      </c>
      <c r="BQ60" s="271"/>
      <c r="BR60" s="271">
        <f t="shared" si="85"/>
        <v>612</v>
      </c>
      <c r="BS60" s="271">
        <f t="shared" si="85"/>
        <v>105</v>
      </c>
      <c r="BT60" s="271">
        <f t="shared" si="85"/>
        <v>1</v>
      </c>
      <c r="BU60" s="271">
        <f t="shared" si="85"/>
        <v>30</v>
      </c>
      <c r="BV60" s="271">
        <f t="shared" si="85"/>
        <v>372</v>
      </c>
      <c r="BW60" s="271">
        <f t="shared" si="85"/>
        <v>30</v>
      </c>
      <c r="BX60" s="271">
        <f t="shared" si="85"/>
        <v>38</v>
      </c>
      <c r="BY60" s="271">
        <f t="shared" si="85"/>
        <v>54</v>
      </c>
      <c r="BZ60" s="271"/>
      <c r="CA60" s="271">
        <f t="shared" si="85"/>
        <v>864</v>
      </c>
      <c r="CB60" s="271">
        <f aca="true" t="shared" si="86" ref="CB60:CH60">CB61+CB65</f>
        <v>115</v>
      </c>
      <c r="CC60" s="271">
        <f t="shared" si="86"/>
        <v>1</v>
      </c>
      <c r="CD60" s="271">
        <f t="shared" si="86"/>
        <v>20</v>
      </c>
      <c r="CE60" s="271">
        <f t="shared" si="86"/>
        <v>545</v>
      </c>
      <c r="CF60" s="271">
        <f t="shared" si="86"/>
        <v>35</v>
      </c>
      <c r="CG60" s="271">
        <f t="shared" si="86"/>
        <v>40</v>
      </c>
      <c r="CH60" s="271">
        <f t="shared" si="86"/>
        <v>54</v>
      </c>
      <c r="CI60" s="271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</row>
    <row r="61" spans="1:115" s="7" customFormat="1" ht="23.25" customHeight="1">
      <c r="A61" s="198"/>
      <c r="B61" s="199" t="s">
        <v>159</v>
      </c>
      <c r="C61" s="200"/>
      <c r="D61" s="201">
        <f>D62+D63+D64</f>
        <v>7496</v>
      </c>
      <c r="E61" s="201">
        <f aca="true" t="shared" si="87" ref="E61:BT61">E62+E63+E64</f>
        <v>250</v>
      </c>
      <c r="F61" s="201">
        <f t="shared" si="87"/>
        <v>7246</v>
      </c>
      <c r="G61" s="201">
        <f t="shared" si="87"/>
        <v>1783</v>
      </c>
      <c r="H61" s="201">
        <f t="shared" si="87"/>
        <v>5037</v>
      </c>
      <c r="I61" s="201"/>
      <c r="J61" s="201">
        <f t="shared" si="87"/>
        <v>390</v>
      </c>
      <c r="K61" s="224">
        <f t="shared" si="87"/>
        <v>2094</v>
      </c>
      <c r="L61" s="224">
        <f t="shared" si="87"/>
        <v>612</v>
      </c>
      <c r="M61" s="224">
        <f t="shared" si="87"/>
        <v>194</v>
      </c>
      <c r="N61" s="224">
        <f t="shared" si="87"/>
        <v>0</v>
      </c>
      <c r="O61" s="224">
        <f t="shared" si="87"/>
        <v>28</v>
      </c>
      <c r="P61" s="224">
        <f t="shared" si="87"/>
        <v>343</v>
      </c>
      <c r="Q61" s="224">
        <f t="shared" si="87"/>
        <v>12</v>
      </c>
      <c r="R61" s="224">
        <f t="shared" si="87"/>
        <v>35</v>
      </c>
      <c r="S61" s="224">
        <f t="shared" si="87"/>
        <v>0</v>
      </c>
      <c r="T61" s="224">
        <f t="shared" si="87"/>
        <v>0</v>
      </c>
      <c r="U61" s="224">
        <f t="shared" si="87"/>
        <v>0</v>
      </c>
      <c r="V61" s="224">
        <f t="shared" si="87"/>
        <v>846</v>
      </c>
      <c r="W61" s="224">
        <f t="shared" si="87"/>
        <v>298</v>
      </c>
      <c r="X61" s="224">
        <f t="shared" si="87"/>
        <v>2</v>
      </c>
      <c r="Y61" s="224">
        <f t="shared" si="87"/>
        <v>44</v>
      </c>
      <c r="Z61" s="224">
        <f t="shared" si="87"/>
        <v>409</v>
      </c>
      <c r="AA61" s="224">
        <f t="shared" si="87"/>
        <v>12</v>
      </c>
      <c r="AB61" s="224">
        <f t="shared" si="87"/>
        <v>61</v>
      </c>
      <c r="AC61" s="224">
        <f t="shared" si="87"/>
        <v>20</v>
      </c>
      <c r="AD61" s="224">
        <f t="shared" si="87"/>
        <v>0</v>
      </c>
      <c r="AE61" s="224">
        <f t="shared" si="87"/>
        <v>0</v>
      </c>
      <c r="AF61" s="224">
        <f t="shared" si="87"/>
        <v>594</v>
      </c>
      <c r="AG61" s="224">
        <f t="shared" si="87"/>
        <v>134</v>
      </c>
      <c r="AH61" s="224">
        <f t="shared" si="87"/>
        <v>1</v>
      </c>
      <c r="AI61" s="224">
        <f t="shared" si="87"/>
        <v>18</v>
      </c>
      <c r="AJ61" s="224">
        <f t="shared" si="87"/>
        <v>359</v>
      </c>
      <c r="AK61" s="224">
        <f t="shared" si="87"/>
        <v>12</v>
      </c>
      <c r="AL61" s="224">
        <f t="shared" si="87"/>
        <v>52</v>
      </c>
      <c r="AM61" s="224">
        <f t="shared" si="87"/>
        <v>18</v>
      </c>
      <c r="AN61" s="224">
        <f t="shared" si="87"/>
        <v>0</v>
      </c>
      <c r="AO61" s="224">
        <f t="shared" si="87"/>
        <v>0</v>
      </c>
      <c r="AP61" s="224">
        <f t="shared" si="87"/>
        <v>792</v>
      </c>
      <c r="AQ61" s="224">
        <f t="shared" si="87"/>
        <v>248</v>
      </c>
      <c r="AR61" s="224">
        <f t="shared" si="87"/>
        <v>5</v>
      </c>
      <c r="AS61" s="224">
        <f t="shared" si="87"/>
        <v>11</v>
      </c>
      <c r="AT61" s="308">
        <f>AT62+AT63+AT64</f>
        <v>454</v>
      </c>
      <c r="AU61" s="308">
        <f>AU62+AU63+AU64</f>
        <v>0</v>
      </c>
      <c r="AV61" s="224">
        <f t="shared" si="87"/>
        <v>60</v>
      </c>
      <c r="AW61" s="224">
        <f t="shared" si="87"/>
        <v>14</v>
      </c>
      <c r="AX61" s="224">
        <f t="shared" si="87"/>
        <v>18</v>
      </c>
      <c r="AY61" s="224">
        <f t="shared" si="87"/>
        <v>0</v>
      </c>
      <c r="AZ61" s="224">
        <f t="shared" si="87"/>
        <v>612</v>
      </c>
      <c r="BA61" s="224">
        <f t="shared" si="87"/>
        <v>126</v>
      </c>
      <c r="BB61" s="224">
        <f t="shared" si="87"/>
        <v>0</v>
      </c>
      <c r="BC61" s="224">
        <f t="shared" si="87"/>
        <v>25</v>
      </c>
      <c r="BD61" s="224">
        <f t="shared" si="87"/>
        <v>373</v>
      </c>
      <c r="BE61" s="224">
        <f t="shared" si="87"/>
        <v>42</v>
      </c>
      <c r="BF61" s="224">
        <f t="shared" si="87"/>
        <v>46</v>
      </c>
      <c r="BG61" s="224">
        <f t="shared" si="87"/>
        <v>0</v>
      </c>
      <c r="BH61" s="224">
        <f t="shared" si="87"/>
        <v>0</v>
      </c>
      <c r="BI61" s="224">
        <f t="shared" si="87"/>
        <v>828</v>
      </c>
      <c r="BJ61" s="224">
        <f t="shared" si="87"/>
        <v>92</v>
      </c>
      <c r="BK61" s="224">
        <f t="shared" si="87"/>
        <v>0</v>
      </c>
      <c r="BL61" s="224">
        <f t="shared" si="87"/>
        <v>14</v>
      </c>
      <c r="BM61" s="224">
        <f t="shared" si="87"/>
        <v>656</v>
      </c>
      <c r="BN61" s="224">
        <f t="shared" si="87"/>
        <v>33</v>
      </c>
      <c r="BO61" s="224">
        <f t="shared" si="87"/>
        <v>33</v>
      </c>
      <c r="BP61" s="224">
        <f t="shared" si="87"/>
        <v>0</v>
      </c>
      <c r="BQ61" s="224">
        <f t="shared" si="87"/>
        <v>0</v>
      </c>
      <c r="BR61" s="224">
        <f t="shared" si="87"/>
        <v>576</v>
      </c>
      <c r="BS61" s="224">
        <f t="shared" si="87"/>
        <v>105</v>
      </c>
      <c r="BT61" s="224">
        <f t="shared" si="87"/>
        <v>1</v>
      </c>
      <c r="BU61" s="224">
        <f aca="true" t="shared" si="88" ref="BU61:CI61">BU62+BU63+BU64</f>
        <v>30</v>
      </c>
      <c r="BV61" s="224">
        <f t="shared" si="88"/>
        <v>372</v>
      </c>
      <c r="BW61" s="224">
        <f t="shared" si="88"/>
        <v>30</v>
      </c>
      <c r="BX61" s="224">
        <f t="shared" si="88"/>
        <v>38</v>
      </c>
      <c r="BY61" s="224">
        <f t="shared" si="88"/>
        <v>18</v>
      </c>
      <c r="BZ61" s="224">
        <f t="shared" si="88"/>
        <v>0</v>
      </c>
      <c r="CA61" s="224">
        <f t="shared" si="88"/>
        <v>756</v>
      </c>
      <c r="CB61" s="224">
        <f t="shared" si="88"/>
        <v>115</v>
      </c>
      <c r="CC61" s="224">
        <f t="shared" si="88"/>
        <v>1</v>
      </c>
      <c r="CD61" s="224">
        <f t="shared" si="88"/>
        <v>20</v>
      </c>
      <c r="CE61" s="224">
        <f t="shared" si="88"/>
        <v>545</v>
      </c>
      <c r="CF61" s="224">
        <f t="shared" si="88"/>
        <v>35</v>
      </c>
      <c r="CG61" s="224">
        <f t="shared" si="88"/>
        <v>40</v>
      </c>
      <c r="CH61" s="224">
        <f t="shared" si="88"/>
        <v>18</v>
      </c>
      <c r="CI61" s="224">
        <f t="shared" si="88"/>
        <v>0</v>
      </c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</row>
    <row r="62" spans="1:115" ht="23.25" customHeight="1">
      <c r="A62" s="362"/>
      <c r="B62" s="363"/>
      <c r="C62" s="72" t="s">
        <v>113</v>
      </c>
      <c r="D62" s="86">
        <f aca="true" t="shared" si="89" ref="D62:K62">D8+D21+D31</f>
        <v>6164</v>
      </c>
      <c r="E62" s="86">
        <f t="shared" si="89"/>
        <v>250</v>
      </c>
      <c r="F62" s="86">
        <f t="shared" si="89"/>
        <v>5914</v>
      </c>
      <c r="G62" s="86">
        <f t="shared" si="89"/>
        <v>1783</v>
      </c>
      <c r="H62" s="86">
        <f t="shared" si="89"/>
        <v>3705</v>
      </c>
      <c r="I62" s="86"/>
      <c r="J62" s="86">
        <f t="shared" si="89"/>
        <v>390</v>
      </c>
      <c r="K62" s="205">
        <f t="shared" si="89"/>
        <v>1986</v>
      </c>
      <c r="L62" s="280">
        <f>L8+L21+L34+L35+L39+L40+L44+L45+L49+L50+L54+L55</f>
        <v>612</v>
      </c>
      <c r="M62" s="276">
        <f aca="true" t="shared" si="90" ref="M62:CA62">M8+M21+M34+M35+M39+M40+M44+M45+M49+M50+M54+M55</f>
        <v>194</v>
      </c>
      <c r="N62" s="302">
        <f t="shared" si="90"/>
        <v>0</v>
      </c>
      <c r="O62" s="302">
        <f t="shared" si="90"/>
        <v>28</v>
      </c>
      <c r="P62" s="302">
        <f t="shared" si="90"/>
        <v>343</v>
      </c>
      <c r="Q62" s="302">
        <f t="shared" si="90"/>
        <v>12</v>
      </c>
      <c r="R62" s="302">
        <f t="shared" si="90"/>
        <v>35</v>
      </c>
      <c r="S62" s="302">
        <f t="shared" si="90"/>
        <v>0</v>
      </c>
      <c r="T62" s="302">
        <f t="shared" si="90"/>
        <v>0</v>
      </c>
      <c r="U62" s="280">
        <f t="shared" si="90"/>
        <v>0</v>
      </c>
      <c r="V62" s="280">
        <f t="shared" si="90"/>
        <v>846</v>
      </c>
      <c r="W62" s="276">
        <f t="shared" si="90"/>
        <v>298</v>
      </c>
      <c r="X62" s="280">
        <f t="shared" si="90"/>
        <v>2</v>
      </c>
      <c r="Y62" s="280">
        <f t="shared" si="90"/>
        <v>44</v>
      </c>
      <c r="Z62" s="280">
        <f t="shared" si="90"/>
        <v>409</v>
      </c>
      <c r="AA62" s="276">
        <f t="shared" si="90"/>
        <v>12</v>
      </c>
      <c r="AB62" s="280">
        <f t="shared" si="90"/>
        <v>61</v>
      </c>
      <c r="AC62" s="280">
        <f t="shared" si="90"/>
        <v>20</v>
      </c>
      <c r="AD62" s="280">
        <f t="shared" si="90"/>
        <v>0</v>
      </c>
      <c r="AE62" s="276"/>
      <c r="AF62" s="280">
        <f t="shared" si="90"/>
        <v>558</v>
      </c>
      <c r="AG62" s="276">
        <f t="shared" si="90"/>
        <v>134</v>
      </c>
      <c r="AH62" s="302">
        <f t="shared" si="90"/>
        <v>1</v>
      </c>
      <c r="AI62" s="280">
        <f t="shared" si="90"/>
        <v>18</v>
      </c>
      <c r="AJ62" s="276">
        <f t="shared" si="90"/>
        <v>323</v>
      </c>
      <c r="AK62" s="280">
        <f t="shared" si="90"/>
        <v>12</v>
      </c>
      <c r="AL62" s="302">
        <f t="shared" si="90"/>
        <v>52</v>
      </c>
      <c r="AM62" s="302">
        <f t="shared" si="90"/>
        <v>18</v>
      </c>
      <c r="AN62" s="280">
        <f t="shared" si="90"/>
        <v>0</v>
      </c>
      <c r="AO62" s="280"/>
      <c r="AP62" s="291">
        <f t="shared" si="90"/>
        <v>648</v>
      </c>
      <c r="AQ62" s="276">
        <f t="shared" si="90"/>
        <v>248</v>
      </c>
      <c r="AR62" s="302">
        <f t="shared" si="90"/>
        <v>5</v>
      </c>
      <c r="AS62" s="280">
        <f t="shared" si="90"/>
        <v>11</v>
      </c>
      <c r="AT62" s="280">
        <f t="shared" si="90"/>
        <v>310</v>
      </c>
      <c r="AU62" s="280">
        <f t="shared" si="90"/>
        <v>0</v>
      </c>
      <c r="AV62" s="276">
        <f t="shared" si="90"/>
        <v>60</v>
      </c>
      <c r="AW62" s="280">
        <f t="shared" si="90"/>
        <v>14</v>
      </c>
      <c r="AX62" s="276">
        <f t="shared" si="90"/>
        <v>18</v>
      </c>
      <c r="AY62" s="280">
        <f t="shared" si="90"/>
        <v>0</v>
      </c>
      <c r="AZ62" s="280">
        <f t="shared" si="90"/>
        <v>468</v>
      </c>
      <c r="BA62" s="276">
        <f t="shared" si="90"/>
        <v>126</v>
      </c>
      <c r="BB62" s="302">
        <f t="shared" si="90"/>
        <v>0</v>
      </c>
      <c r="BC62" s="302">
        <f t="shared" si="90"/>
        <v>25</v>
      </c>
      <c r="BD62" s="302">
        <f t="shared" si="90"/>
        <v>229</v>
      </c>
      <c r="BE62" s="302">
        <f t="shared" si="90"/>
        <v>42</v>
      </c>
      <c r="BF62" s="280">
        <f t="shared" si="90"/>
        <v>46</v>
      </c>
      <c r="BG62" s="280">
        <f t="shared" si="90"/>
        <v>0</v>
      </c>
      <c r="BH62" s="291"/>
      <c r="BI62" s="291">
        <f t="shared" si="90"/>
        <v>360</v>
      </c>
      <c r="BJ62" s="276">
        <f t="shared" si="90"/>
        <v>92</v>
      </c>
      <c r="BK62" s="280">
        <f t="shared" si="90"/>
        <v>0</v>
      </c>
      <c r="BL62" s="280">
        <f t="shared" si="90"/>
        <v>14</v>
      </c>
      <c r="BM62" s="280">
        <f t="shared" si="90"/>
        <v>188</v>
      </c>
      <c r="BN62" s="276">
        <f t="shared" si="90"/>
        <v>33</v>
      </c>
      <c r="BO62" s="302">
        <f t="shared" si="90"/>
        <v>33</v>
      </c>
      <c r="BP62" s="302">
        <f t="shared" si="90"/>
        <v>0</v>
      </c>
      <c r="BQ62" s="280"/>
      <c r="BR62" s="280">
        <f t="shared" si="90"/>
        <v>396</v>
      </c>
      <c r="BS62" s="276">
        <f t="shared" si="90"/>
        <v>105</v>
      </c>
      <c r="BT62" s="302">
        <f t="shared" si="90"/>
        <v>1</v>
      </c>
      <c r="BU62" s="302">
        <f t="shared" si="90"/>
        <v>30</v>
      </c>
      <c r="BV62" s="280">
        <f t="shared" si="90"/>
        <v>192</v>
      </c>
      <c r="BW62" s="276">
        <f t="shared" si="90"/>
        <v>30</v>
      </c>
      <c r="BX62" s="302">
        <f t="shared" si="90"/>
        <v>38</v>
      </c>
      <c r="BY62" s="280">
        <f t="shared" si="90"/>
        <v>18</v>
      </c>
      <c r="BZ62" s="291"/>
      <c r="CA62" s="280">
        <f t="shared" si="90"/>
        <v>396</v>
      </c>
      <c r="CB62" s="276">
        <f aca="true" t="shared" si="91" ref="CB62:CH62">CB8+CB21+CB34+CB35+CB39+CB40+CB44+CB45+CB49+CB50+CB54+CB55</f>
        <v>115</v>
      </c>
      <c r="CC62" s="280">
        <f t="shared" si="91"/>
        <v>1</v>
      </c>
      <c r="CD62" s="280">
        <f t="shared" si="91"/>
        <v>20</v>
      </c>
      <c r="CE62" s="276">
        <f t="shared" si="91"/>
        <v>185</v>
      </c>
      <c r="CF62" s="302">
        <f t="shared" si="91"/>
        <v>35</v>
      </c>
      <c r="CG62" s="302">
        <f t="shared" si="91"/>
        <v>40</v>
      </c>
      <c r="CH62" s="280">
        <f t="shared" si="91"/>
        <v>18</v>
      </c>
      <c r="CI62" s="276"/>
      <c r="CJ62" s="208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</row>
    <row r="63" spans="1:87" ht="25.5" customHeight="1">
      <c r="A63" s="364"/>
      <c r="B63" s="365"/>
      <c r="C63" s="74" t="s">
        <v>114</v>
      </c>
      <c r="D63" s="89">
        <f aca="true" t="shared" si="92" ref="D63:BS63">D36+D41+D46+D51+D56</f>
        <v>612</v>
      </c>
      <c r="E63" s="89">
        <f t="shared" si="92"/>
        <v>0</v>
      </c>
      <c r="F63" s="89">
        <f t="shared" si="92"/>
        <v>612</v>
      </c>
      <c r="G63" s="89">
        <f t="shared" si="92"/>
        <v>0</v>
      </c>
      <c r="H63" s="89">
        <f t="shared" si="92"/>
        <v>612</v>
      </c>
      <c r="I63" s="89"/>
      <c r="J63" s="89">
        <f t="shared" si="92"/>
        <v>0</v>
      </c>
      <c r="K63" s="206">
        <f t="shared" si="92"/>
        <v>108</v>
      </c>
      <c r="L63" s="281">
        <f t="shared" si="92"/>
        <v>0</v>
      </c>
      <c r="M63" s="281">
        <f t="shared" si="92"/>
        <v>0</v>
      </c>
      <c r="N63" s="281">
        <f t="shared" si="92"/>
        <v>0</v>
      </c>
      <c r="O63" s="281">
        <f t="shared" si="92"/>
        <v>0</v>
      </c>
      <c r="P63" s="281">
        <f t="shared" si="92"/>
        <v>0</v>
      </c>
      <c r="Q63" s="281">
        <f t="shared" si="92"/>
        <v>0</v>
      </c>
      <c r="R63" s="281">
        <f t="shared" si="92"/>
        <v>0</v>
      </c>
      <c r="S63" s="281">
        <f t="shared" si="92"/>
        <v>0</v>
      </c>
      <c r="T63" s="281">
        <f t="shared" si="92"/>
        <v>0</v>
      </c>
      <c r="U63" s="281">
        <f t="shared" si="92"/>
        <v>0</v>
      </c>
      <c r="V63" s="281">
        <f t="shared" si="92"/>
        <v>0</v>
      </c>
      <c r="W63" s="281">
        <f t="shared" si="92"/>
        <v>0</v>
      </c>
      <c r="X63" s="281">
        <f t="shared" si="92"/>
        <v>0</v>
      </c>
      <c r="Y63" s="281">
        <f t="shared" si="92"/>
        <v>0</v>
      </c>
      <c r="Z63" s="281">
        <f t="shared" si="92"/>
        <v>0</v>
      </c>
      <c r="AA63" s="281">
        <f t="shared" si="92"/>
        <v>0</v>
      </c>
      <c r="AB63" s="281">
        <f t="shared" si="92"/>
        <v>0</v>
      </c>
      <c r="AC63" s="281">
        <f t="shared" si="92"/>
        <v>0</v>
      </c>
      <c r="AD63" s="281">
        <f t="shared" si="92"/>
        <v>0</v>
      </c>
      <c r="AE63" s="281">
        <f t="shared" si="92"/>
        <v>0</v>
      </c>
      <c r="AF63" s="281">
        <f t="shared" si="92"/>
        <v>36</v>
      </c>
      <c r="AG63" s="281">
        <f t="shared" si="92"/>
        <v>0</v>
      </c>
      <c r="AH63" s="281">
        <f t="shared" si="92"/>
        <v>0</v>
      </c>
      <c r="AI63" s="281">
        <f t="shared" si="92"/>
        <v>0</v>
      </c>
      <c r="AJ63" s="281">
        <f t="shared" si="92"/>
        <v>36</v>
      </c>
      <c r="AK63" s="281">
        <f t="shared" si="92"/>
        <v>0</v>
      </c>
      <c r="AL63" s="281">
        <f t="shared" si="92"/>
        <v>0</v>
      </c>
      <c r="AM63" s="281">
        <f t="shared" si="92"/>
        <v>0</v>
      </c>
      <c r="AN63" s="281">
        <f t="shared" si="92"/>
        <v>0</v>
      </c>
      <c r="AO63" s="281">
        <f t="shared" si="92"/>
        <v>0</v>
      </c>
      <c r="AP63" s="281">
        <f t="shared" si="92"/>
        <v>72</v>
      </c>
      <c r="AQ63" s="281">
        <f t="shared" si="92"/>
        <v>0</v>
      </c>
      <c r="AR63" s="281">
        <f t="shared" si="92"/>
        <v>0</v>
      </c>
      <c r="AS63" s="281">
        <f t="shared" si="92"/>
        <v>0</v>
      </c>
      <c r="AT63" s="281">
        <f t="shared" si="92"/>
        <v>72</v>
      </c>
      <c r="AU63" s="281">
        <f t="shared" si="92"/>
        <v>0</v>
      </c>
      <c r="AV63" s="281">
        <f t="shared" si="92"/>
        <v>0</v>
      </c>
      <c r="AW63" s="281">
        <f t="shared" si="92"/>
        <v>0</v>
      </c>
      <c r="AX63" s="281">
        <f t="shared" si="92"/>
        <v>0</v>
      </c>
      <c r="AY63" s="281"/>
      <c r="AZ63" s="281">
        <f t="shared" si="92"/>
        <v>144</v>
      </c>
      <c r="BA63" s="281">
        <f t="shared" si="92"/>
        <v>0</v>
      </c>
      <c r="BB63" s="281">
        <f t="shared" si="92"/>
        <v>0</v>
      </c>
      <c r="BC63" s="281">
        <f t="shared" si="92"/>
        <v>0</v>
      </c>
      <c r="BD63" s="281">
        <f t="shared" si="92"/>
        <v>144</v>
      </c>
      <c r="BE63" s="281">
        <f t="shared" si="92"/>
        <v>0</v>
      </c>
      <c r="BF63" s="281">
        <f t="shared" si="92"/>
        <v>0</v>
      </c>
      <c r="BG63" s="281">
        <f t="shared" si="92"/>
        <v>0</v>
      </c>
      <c r="BH63" s="281"/>
      <c r="BI63" s="281">
        <f t="shared" si="92"/>
        <v>108</v>
      </c>
      <c r="BJ63" s="281">
        <f t="shared" si="92"/>
        <v>0</v>
      </c>
      <c r="BK63" s="281">
        <f t="shared" si="92"/>
        <v>0</v>
      </c>
      <c r="BL63" s="281">
        <f t="shared" si="92"/>
        <v>0</v>
      </c>
      <c r="BM63" s="281">
        <f t="shared" si="92"/>
        <v>108</v>
      </c>
      <c r="BN63" s="281">
        <f t="shared" si="92"/>
        <v>0</v>
      </c>
      <c r="BO63" s="281">
        <f t="shared" si="92"/>
        <v>0</v>
      </c>
      <c r="BP63" s="281">
        <f t="shared" si="92"/>
        <v>0</v>
      </c>
      <c r="BQ63" s="281"/>
      <c r="BR63" s="281">
        <f t="shared" si="92"/>
        <v>108</v>
      </c>
      <c r="BS63" s="281">
        <f t="shared" si="92"/>
        <v>0</v>
      </c>
      <c r="BT63" s="281">
        <f aca="true" t="shared" si="93" ref="BT63:CH63">BT36+BT41+BT46+BT51+BT56</f>
        <v>0</v>
      </c>
      <c r="BU63" s="281">
        <f t="shared" si="93"/>
        <v>0</v>
      </c>
      <c r="BV63" s="281">
        <f t="shared" si="93"/>
        <v>108</v>
      </c>
      <c r="BW63" s="281">
        <f t="shared" si="93"/>
        <v>0</v>
      </c>
      <c r="BX63" s="281">
        <f t="shared" si="93"/>
        <v>0</v>
      </c>
      <c r="BY63" s="281">
        <f t="shared" si="93"/>
        <v>0</v>
      </c>
      <c r="BZ63" s="281"/>
      <c r="CA63" s="281">
        <f t="shared" si="93"/>
        <v>144</v>
      </c>
      <c r="CB63" s="281">
        <f t="shared" si="93"/>
        <v>0</v>
      </c>
      <c r="CC63" s="281">
        <f t="shared" si="93"/>
        <v>0</v>
      </c>
      <c r="CD63" s="281">
        <f t="shared" si="93"/>
        <v>0</v>
      </c>
      <c r="CE63" s="281">
        <f t="shared" si="93"/>
        <v>144</v>
      </c>
      <c r="CF63" s="281">
        <f t="shared" si="93"/>
        <v>0</v>
      </c>
      <c r="CG63" s="281">
        <f t="shared" si="93"/>
        <v>0</v>
      </c>
      <c r="CH63" s="281">
        <f t="shared" si="93"/>
        <v>0</v>
      </c>
      <c r="CI63" s="281"/>
    </row>
    <row r="64" spans="1:87" ht="24" customHeight="1">
      <c r="A64" s="346" t="s">
        <v>55</v>
      </c>
      <c r="B64" s="347"/>
      <c r="C64" s="74" t="s">
        <v>47</v>
      </c>
      <c r="D64" s="89">
        <f aca="true" t="shared" si="94" ref="D64:BS64">D37+D42+D47+D52+D57</f>
        <v>720</v>
      </c>
      <c r="E64" s="89">
        <f t="shared" si="94"/>
        <v>0</v>
      </c>
      <c r="F64" s="89">
        <f t="shared" si="94"/>
        <v>720</v>
      </c>
      <c r="G64" s="89">
        <f t="shared" si="94"/>
        <v>0</v>
      </c>
      <c r="H64" s="89">
        <f t="shared" si="94"/>
        <v>720</v>
      </c>
      <c r="I64" s="89"/>
      <c r="J64" s="89">
        <f t="shared" si="94"/>
        <v>0</v>
      </c>
      <c r="K64" s="206">
        <f t="shared" si="94"/>
        <v>0</v>
      </c>
      <c r="L64" s="281">
        <f t="shared" si="94"/>
        <v>0</v>
      </c>
      <c r="M64" s="281">
        <f t="shared" si="94"/>
        <v>0</v>
      </c>
      <c r="N64" s="281">
        <f t="shared" si="94"/>
        <v>0</v>
      </c>
      <c r="O64" s="281">
        <f t="shared" si="94"/>
        <v>0</v>
      </c>
      <c r="P64" s="281">
        <f t="shared" si="94"/>
        <v>0</v>
      </c>
      <c r="Q64" s="281">
        <f t="shared" si="94"/>
        <v>0</v>
      </c>
      <c r="R64" s="281">
        <f t="shared" si="94"/>
        <v>0</v>
      </c>
      <c r="S64" s="281">
        <f t="shared" si="94"/>
        <v>0</v>
      </c>
      <c r="T64" s="281">
        <f t="shared" si="94"/>
        <v>0</v>
      </c>
      <c r="U64" s="281">
        <f t="shared" si="94"/>
        <v>0</v>
      </c>
      <c r="V64" s="281">
        <f t="shared" si="94"/>
        <v>0</v>
      </c>
      <c r="W64" s="281">
        <f t="shared" si="94"/>
        <v>0</v>
      </c>
      <c r="X64" s="281">
        <f t="shared" si="94"/>
        <v>0</v>
      </c>
      <c r="Y64" s="281">
        <f t="shared" si="94"/>
        <v>0</v>
      </c>
      <c r="Z64" s="281">
        <f t="shared" si="94"/>
        <v>0</v>
      </c>
      <c r="AA64" s="281">
        <f t="shared" si="94"/>
        <v>0</v>
      </c>
      <c r="AB64" s="281">
        <f t="shared" si="94"/>
        <v>0</v>
      </c>
      <c r="AC64" s="281">
        <f t="shared" si="94"/>
        <v>0</v>
      </c>
      <c r="AD64" s="281">
        <f t="shared" si="94"/>
        <v>0</v>
      </c>
      <c r="AE64" s="281">
        <f t="shared" si="94"/>
        <v>0</v>
      </c>
      <c r="AF64" s="281">
        <f t="shared" si="94"/>
        <v>0</v>
      </c>
      <c r="AG64" s="281">
        <f t="shared" si="94"/>
        <v>0</v>
      </c>
      <c r="AH64" s="281">
        <f t="shared" si="94"/>
        <v>0</v>
      </c>
      <c r="AI64" s="281">
        <f t="shared" si="94"/>
        <v>0</v>
      </c>
      <c r="AJ64" s="281">
        <f t="shared" si="94"/>
        <v>0</v>
      </c>
      <c r="AK64" s="281">
        <f t="shared" si="94"/>
        <v>0</v>
      </c>
      <c r="AL64" s="281">
        <f t="shared" si="94"/>
        <v>0</v>
      </c>
      <c r="AM64" s="281">
        <f t="shared" si="94"/>
        <v>0</v>
      </c>
      <c r="AN64" s="281">
        <f t="shared" si="94"/>
        <v>0</v>
      </c>
      <c r="AO64" s="281">
        <f t="shared" si="94"/>
        <v>0</v>
      </c>
      <c r="AP64" s="281">
        <f t="shared" si="94"/>
        <v>72</v>
      </c>
      <c r="AQ64" s="281">
        <f t="shared" si="94"/>
        <v>0</v>
      </c>
      <c r="AR64" s="281">
        <f t="shared" si="94"/>
        <v>0</v>
      </c>
      <c r="AS64" s="281">
        <f t="shared" si="94"/>
        <v>0</v>
      </c>
      <c r="AT64" s="281">
        <f t="shared" si="94"/>
        <v>72</v>
      </c>
      <c r="AU64" s="281">
        <f t="shared" si="94"/>
        <v>0</v>
      </c>
      <c r="AV64" s="281">
        <f t="shared" si="94"/>
        <v>0</v>
      </c>
      <c r="AW64" s="281">
        <f t="shared" si="94"/>
        <v>0</v>
      </c>
      <c r="AX64" s="281">
        <f t="shared" si="94"/>
        <v>0</v>
      </c>
      <c r="AY64" s="281"/>
      <c r="AZ64" s="281">
        <f t="shared" si="94"/>
        <v>0</v>
      </c>
      <c r="BA64" s="281">
        <f t="shared" si="94"/>
        <v>0</v>
      </c>
      <c r="BB64" s="281">
        <f t="shared" si="94"/>
        <v>0</v>
      </c>
      <c r="BC64" s="281">
        <f t="shared" si="94"/>
        <v>0</v>
      </c>
      <c r="BD64" s="281">
        <f t="shared" si="94"/>
        <v>0</v>
      </c>
      <c r="BE64" s="281">
        <f t="shared" si="94"/>
        <v>0</v>
      </c>
      <c r="BF64" s="281">
        <f t="shared" si="94"/>
        <v>0</v>
      </c>
      <c r="BG64" s="281">
        <f t="shared" si="94"/>
        <v>0</v>
      </c>
      <c r="BH64" s="281">
        <f t="shared" si="94"/>
        <v>0</v>
      </c>
      <c r="BI64" s="281">
        <f t="shared" si="94"/>
        <v>360</v>
      </c>
      <c r="BJ64" s="281">
        <f t="shared" si="94"/>
        <v>0</v>
      </c>
      <c r="BK64" s="281">
        <f t="shared" si="94"/>
        <v>0</v>
      </c>
      <c r="BL64" s="281">
        <f t="shared" si="94"/>
        <v>0</v>
      </c>
      <c r="BM64" s="281">
        <f t="shared" si="94"/>
        <v>360</v>
      </c>
      <c r="BN64" s="281">
        <f t="shared" si="94"/>
        <v>0</v>
      </c>
      <c r="BO64" s="281">
        <f t="shared" si="94"/>
        <v>0</v>
      </c>
      <c r="BP64" s="281">
        <f t="shared" si="94"/>
        <v>0</v>
      </c>
      <c r="BQ64" s="281"/>
      <c r="BR64" s="281">
        <f t="shared" si="94"/>
        <v>72</v>
      </c>
      <c r="BS64" s="281">
        <f t="shared" si="94"/>
        <v>0</v>
      </c>
      <c r="BT64" s="281">
        <f aca="true" t="shared" si="95" ref="BT64:CH64">BT37+BT42+BT47+BT52+BT57</f>
        <v>0</v>
      </c>
      <c r="BU64" s="281">
        <f t="shared" si="95"/>
        <v>0</v>
      </c>
      <c r="BV64" s="281">
        <f t="shared" si="95"/>
        <v>72</v>
      </c>
      <c r="BW64" s="281">
        <f t="shared" si="95"/>
        <v>0</v>
      </c>
      <c r="BX64" s="281">
        <f t="shared" si="95"/>
        <v>0</v>
      </c>
      <c r="BY64" s="281">
        <f t="shared" si="95"/>
        <v>0</v>
      </c>
      <c r="BZ64" s="281"/>
      <c r="CA64" s="281">
        <f t="shared" si="95"/>
        <v>216</v>
      </c>
      <c r="CB64" s="281">
        <f t="shared" si="95"/>
        <v>0</v>
      </c>
      <c r="CC64" s="281">
        <f t="shared" si="95"/>
        <v>0</v>
      </c>
      <c r="CD64" s="281">
        <f t="shared" si="95"/>
        <v>0</v>
      </c>
      <c r="CE64" s="281">
        <f t="shared" si="95"/>
        <v>216</v>
      </c>
      <c r="CF64" s="281">
        <f t="shared" si="95"/>
        <v>0</v>
      </c>
      <c r="CG64" s="281">
        <f t="shared" si="95"/>
        <v>0</v>
      </c>
      <c r="CH64" s="281">
        <f t="shared" si="95"/>
        <v>0</v>
      </c>
      <c r="CI64" s="281"/>
    </row>
    <row r="65" spans="1:87" ht="24" customHeight="1">
      <c r="A65" s="346"/>
      <c r="B65" s="347"/>
      <c r="C65" s="43" t="s">
        <v>115</v>
      </c>
      <c r="D65" s="78">
        <v>7</v>
      </c>
      <c r="E65" s="43"/>
      <c r="F65" s="43"/>
      <c r="G65" s="43"/>
      <c r="H65" s="43"/>
      <c r="I65" s="43"/>
      <c r="J65" s="43"/>
      <c r="K65" s="267"/>
      <c r="L65" s="298">
        <v>0</v>
      </c>
      <c r="M65" s="300"/>
      <c r="N65" s="40"/>
      <c r="O65" s="40"/>
      <c r="P65" s="40"/>
      <c r="Q65" s="40"/>
      <c r="R65" s="40"/>
      <c r="S65" s="40"/>
      <c r="T65" s="40"/>
      <c r="U65" s="233">
        <v>0</v>
      </c>
      <c r="V65" s="298">
        <v>18</v>
      </c>
      <c r="W65" s="296"/>
      <c r="X65" s="68"/>
      <c r="Y65" s="68"/>
      <c r="Z65" s="43"/>
      <c r="AA65" s="43"/>
      <c r="AB65" s="43"/>
      <c r="AC65" s="43"/>
      <c r="AD65" s="43">
        <v>18</v>
      </c>
      <c r="AE65" s="249">
        <v>1</v>
      </c>
      <c r="AF65" s="292">
        <v>18</v>
      </c>
      <c r="AG65" s="287"/>
      <c r="AH65" s="43"/>
      <c r="AI65" s="43"/>
      <c r="AJ65" s="43"/>
      <c r="AK65" s="43"/>
      <c r="AL65" s="43"/>
      <c r="AM65" s="43"/>
      <c r="AN65" s="43">
        <v>18</v>
      </c>
      <c r="AO65" s="134">
        <v>1</v>
      </c>
      <c r="AP65" s="292">
        <v>72</v>
      </c>
      <c r="AQ65" s="287"/>
      <c r="AR65" s="43"/>
      <c r="AS65" s="43"/>
      <c r="AT65" s="43"/>
      <c r="AU65" s="43"/>
      <c r="AV65" s="43"/>
      <c r="AW65" s="43"/>
      <c r="AX65" s="43">
        <v>72</v>
      </c>
      <c r="AY65" s="134" t="s">
        <v>149</v>
      </c>
      <c r="AZ65" s="282">
        <v>0</v>
      </c>
      <c r="BA65" s="277"/>
      <c r="BB65" s="34"/>
      <c r="BC65" s="34"/>
      <c r="BD65" s="34"/>
      <c r="BE65" s="34"/>
      <c r="BF65" s="34"/>
      <c r="BG65" s="34"/>
      <c r="BH65" s="134">
        <v>0</v>
      </c>
      <c r="BI65" s="292">
        <v>36</v>
      </c>
      <c r="BJ65" s="287"/>
      <c r="BK65" s="43"/>
      <c r="BL65" s="43"/>
      <c r="BM65" s="43"/>
      <c r="BN65" s="43"/>
      <c r="BO65" s="43"/>
      <c r="BP65" s="43">
        <v>36</v>
      </c>
      <c r="BQ65" s="134" t="s">
        <v>150</v>
      </c>
      <c r="BR65" s="282">
        <v>36</v>
      </c>
      <c r="BS65" s="277"/>
      <c r="BT65" s="34"/>
      <c r="BU65" s="34"/>
      <c r="BV65" s="34"/>
      <c r="BW65" s="34"/>
      <c r="BX65" s="34"/>
      <c r="BY65" s="43">
        <v>36</v>
      </c>
      <c r="BZ65" s="134" t="s">
        <v>153</v>
      </c>
      <c r="CA65" s="282">
        <v>108</v>
      </c>
      <c r="CB65" s="287"/>
      <c r="CC65" s="43"/>
      <c r="CD65" s="43"/>
      <c r="CE65" s="43"/>
      <c r="CF65" s="43"/>
      <c r="CG65" s="43"/>
      <c r="CH65" s="43">
        <v>36</v>
      </c>
      <c r="CI65" s="134" t="s">
        <v>153</v>
      </c>
    </row>
    <row r="66" spans="1:87" ht="12" customHeight="1">
      <c r="A66" s="346"/>
      <c r="B66" s="347"/>
      <c r="C66" s="87" t="s">
        <v>110</v>
      </c>
      <c r="D66" s="80">
        <v>33</v>
      </c>
      <c r="E66" s="87"/>
      <c r="F66" s="87"/>
      <c r="G66" s="87"/>
      <c r="H66" s="87"/>
      <c r="I66" s="87"/>
      <c r="J66" s="87"/>
      <c r="K66" s="272"/>
      <c r="L66" s="298">
        <v>0</v>
      </c>
      <c r="M66" s="300"/>
      <c r="N66" s="40"/>
      <c r="O66" s="40"/>
      <c r="P66" s="40"/>
      <c r="Q66" s="40"/>
      <c r="R66" s="40"/>
      <c r="S66" s="40"/>
      <c r="T66" s="40"/>
      <c r="U66" s="233">
        <v>3</v>
      </c>
      <c r="V66" s="298">
        <v>0</v>
      </c>
      <c r="W66" s="296"/>
      <c r="X66" s="68"/>
      <c r="Y66" s="68"/>
      <c r="Z66" s="87"/>
      <c r="AA66" s="87"/>
      <c r="AB66" s="87"/>
      <c r="AC66" s="87"/>
      <c r="AD66" s="87"/>
      <c r="AE66" s="250">
        <v>6</v>
      </c>
      <c r="AF66" s="293"/>
      <c r="AG66" s="288"/>
      <c r="AH66" s="87"/>
      <c r="AI66" s="87"/>
      <c r="AJ66" s="87"/>
      <c r="AK66" s="87"/>
      <c r="AL66" s="87"/>
      <c r="AM66" s="87"/>
      <c r="AN66" s="87"/>
      <c r="AO66" s="250">
        <v>2</v>
      </c>
      <c r="AP66" s="293"/>
      <c r="AQ66" s="278"/>
      <c r="AR66" s="88"/>
      <c r="AS66" s="88"/>
      <c r="AT66" s="88"/>
      <c r="AU66" s="88"/>
      <c r="AV66" s="88"/>
      <c r="AW66" s="88"/>
      <c r="AX66" s="88"/>
      <c r="AY66" s="230">
        <v>8</v>
      </c>
      <c r="AZ66" s="283"/>
      <c r="BA66" s="278"/>
      <c r="BB66" s="88"/>
      <c r="BC66" s="88"/>
      <c r="BD66" s="88"/>
      <c r="BE66" s="88"/>
      <c r="BF66" s="88"/>
      <c r="BG66" s="88"/>
      <c r="BH66" s="250">
        <v>3</v>
      </c>
      <c r="BI66" s="293"/>
      <c r="BJ66" s="288"/>
      <c r="BK66" s="87"/>
      <c r="BL66" s="87"/>
      <c r="BM66" s="87"/>
      <c r="BN66" s="87"/>
      <c r="BO66" s="87"/>
      <c r="BP66" s="87"/>
      <c r="BQ66" s="144">
        <v>5</v>
      </c>
      <c r="BR66" s="283"/>
      <c r="BS66" s="278"/>
      <c r="BT66" s="88"/>
      <c r="BU66" s="88"/>
      <c r="BV66" s="88"/>
      <c r="BW66" s="88"/>
      <c r="BX66" s="88"/>
      <c r="BY66" s="88"/>
      <c r="BZ66" s="250">
        <v>2</v>
      </c>
      <c r="CA66" s="283"/>
      <c r="CB66" s="288"/>
      <c r="CC66" s="87"/>
      <c r="CD66" s="87"/>
      <c r="CE66" s="87"/>
      <c r="CF66" s="87"/>
      <c r="CG66" s="87"/>
      <c r="CH66" s="87"/>
      <c r="CI66" s="144">
        <v>4</v>
      </c>
    </row>
    <row r="67" spans="1:87" ht="15.75" thickBot="1">
      <c r="A67" s="348"/>
      <c r="B67" s="349"/>
      <c r="C67" s="182" t="s">
        <v>48</v>
      </c>
      <c r="D67" s="183">
        <v>9</v>
      </c>
      <c r="E67" s="182"/>
      <c r="F67" s="182"/>
      <c r="G67" s="182"/>
      <c r="H67" s="182"/>
      <c r="I67" s="182"/>
      <c r="J67" s="182"/>
      <c r="K67" s="273"/>
      <c r="L67" s="299">
        <v>0</v>
      </c>
      <c r="M67" s="301"/>
      <c r="N67" s="184"/>
      <c r="O67" s="184"/>
      <c r="P67" s="184"/>
      <c r="Q67" s="184"/>
      <c r="R67" s="184"/>
      <c r="S67" s="184"/>
      <c r="T67" s="184"/>
      <c r="U67" s="295">
        <v>1</v>
      </c>
      <c r="V67" s="299">
        <v>0</v>
      </c>
      <c r="W67" s="297"/>
      <c r="X67" s="185"/>
      <c r="Y67" s="185"/>
      <c r="Z67" s="182"/>
      <c r="AA67" s="182"/>
      <c r="AB67" s="182"/>
      <c r="AC67" s="182"/>
      <c r="AD67" s="182"/>
      <c r="AE67" s="231">
        <v>1</v>
      </c>
      <c r="AF67" s="294"/>
      <c r="AG67" s="290"/>
      <c r="AH67" s="182"/>
      <c r="AI67" s="182"/>
      <c r="AJ67" s="182"/>
      <c r="AK67" s="182"/>
      <c r="AL67" s="182"/>
      <c r="AM67" s="182"/>
      <c r="AN67" s="182"/>
      <c r="AO67" s="231">
        <v>1</v>
      </c>
      <c r="AP67" s="294"/>
      <c r="AQ67" s="279"/>
      <c r="AR67" s="186"/>
      <c r="AS67" s="186"/>
      <c r="AT67" s="186"/>
      <c r="AU67" s="186"/>
      <c r="AV67" s="186"/>
      <c r="AW67" s="186"/>
      <c r="AX67" s="186"/>
      <c r="AY67" s="231"/>
      <c r="AZ67" s="285"/>
      <c r="BA67" s="286"/>
      <c r="BB67" s="186"/>
      <c r="BC67" s="186"/>
      <c r="BD67" s="186"/>
      <c r="BE67" s="186"/>
      <c r="BF67" s="186"/>
      <c r="BG67" s="186"/>
      <c r="BH67" s="231">
        <v>2</v>
      </c>
      <c r="BI67" s="294"/>
      <c r="BJ67" s="290"/>
      <c r="BK67" s="182"/>
      <c r="BL67" s="182"/>
      <c r="BM67" s="182"/>
      <c r="BN67" s="182"/>
      <c r="BO67" s="182"/>
      <c r="BP67" s="182"/>
      <c r="BQ67" s="187">
        <v>1</v>
      </c>
      <c r="BR67" s="284"/>
      <c r="BS67" s="279"/>
      <c r="BT67" s="186"/>
      <c r="BU67" s="186"/>
      <c r="BV67" s="186"/>
      <c r="BW67" s="186"/>
      <c r="BX67" s="186"/>
      <c r="BY67" s="186"/>
      <c r="BZ67" s="231">
        <v>2</v>
      </c>
      <c r="CA67" s="285"/>
      <c r="CB67" s="289"/>
      <c r="CC67" s="182"/>
      <c r="CD67" s="182"/>
      <c r="CE67" s="182"/>
      <c r="CF67" s="182"/>
      <c r="CG67" s="182"/>
      <c r="CH67" s="182"/>
      <c r="CI67" s="187">
        <v>1</v>
      </c>
    </row>
    <row r="69" spans="1:19" ht="15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</row>
  </sheetData>
  <sheetProtection/>
  <mergeCells count="89">
    <mergeCell ref="C36:C37"/>
    <mergeCell ref="BQ46:BQ47"/>
    <mergeCell ref="C46:C47"/>
    <mergeCell ref="CH5:CH7"/>
    <mergeCell ref="T4:U4"/>
    <mergeCell ref="W6:AB6"/>
    <mergeCell ref="U5:U7"/>
    <mergeCell ref="AF5:AF7"/>
    <mergeCell ref="V5:V7"/>
    <mergeCell ref="BX5:BX7"/>
    <mergeCell ref="BR4:BX4"/>
    <mergeCell ref="AD4:AE4"/>
    <mergeCell ref="AD5:AD7"/>
    <mergeCell ref="CI5:CI7"/>
    <mergeCell ref="BS6:BW6"/>
    <mergeCell ref="CB6:CF6"/>
    <mergeCell ref="CB5:CF5"/>
    <mergeCell ref="BS5:BW5"/>
    <mergeCell ref="BR5:BR7"/>
    <mergeCell ref="BY5:BY7"/>
    <mergeCell ref="BZ5:BZ7"/>
    <mergeCell ref="CA5:CA7"/>
    <mergeCell ref="CG5:CG7"/>
    <mergeCell ref="D3:D7"/>
    <mergeCell ref="E3:E7"/>
    <mergeCell ref="F4:F7"/>
    <mergeCell ref="G5:G7"/>
    <mergeCell ref="H5:H7"/>
    <mergeCell ref="L5:L7"/>
    <mergeCell ref="L3:AE3"/>
    <mergeCell ref="J5:J7"/>
    <mergeCell ref="F3:K3"/>
    <mergeCell ref="W5:AB5"/>
    <mergeCell ref="BY4:BZ4"/>
    <mergeCell ref="T5:T7"/>
    <mergeCell ref="BP5:BP7"/>
    <mergeCell ref="BI5:BI7"/>
    <mergeCell ref="BO5:BO7"/>
    <mergeCell ref="S5:S7"/>
    <mergeCell ref="V4:AC4"/>
    <mergeCell ref="BQ5:BQ7"/>
    <mergeCell ref="AG5:AL5"/>
    <mergeCell ref="A62:B62"/>
    <mergeCell ref="A63:B63"/>
    <mergeCell ref="AN5:AN7"/>
    <mergeCell ref="AM5:AM7"/>
    <mergeCell ref="AO5:AO7"/>
    <mergeCell ref="AC5:AC7"/>
    <mergeCell ref="AY36:AY37"/>
    <mergeCell ref="AE5:AE7"/>
    <mergeCell ref="A64:B67"/>
    <mergeCell ref="M6:R6"/>
    <mergeCell ref="A2:A7"/>
    <mergeCell ref="B2:B7"/>
    <mergeCell ref="C2:C7"/>
    <mergeCell ref="G4:J4"/>
    <mergeCell ref="K4:K7"/>
    <mergeCell ref="M5:R5"/>
    <mergeCell ref="L2:CI2"/>
    <mergeCell ref="AF3:AY3"/>
    <mergeCell ref="AZ3:BQ3"/>
    <mergeCell ref="L4:S4"/>
    <mergeCell ref="AF4:AM4"/>
    <mergeCell ref="AN4:AO4"/>
    <mergeCell ref="BP4:BQ4"/>
    <mergeCell ref="BR3:CI3"/>
    <mergeCell ref="CA4:CG4"/>
    <mergeCell ref="CH4:CI4"/>
    <mergeCell ref="AX4:AY4"/>
    <mergeCell ref="AP4:AW4"/>
    <mergeCell ref="BF5:BF7"/>
    <mergeCell ref="BH5:BH7"/>
    <mergeCell ref="AQ5:AV5"/>
    <mergeCell ref="AQ6:AV6"/>
    <mergeCell ref="AX5:AX7"/>
    <mergeCell ref="AP5:AP7"/>
    <mergeCell ref="AW5:AW7"/>
    <mergeCell ref="AY5:AY7"/>
    <mergeCell ref="AZ5:AZ7"/>
    <mergeCell ref="AG6:AL6"/>
    <mergeCell ref="D2:K2"/>
    <mergeCell ref="BJ5:BN5"/>
    <mergeCell ref="BJ6:BN6"/>
    <mergeCell ref="BI4:BO4"/>
    <mergeCell ref="BA5:BE5"/>
    <mergeCell ref="BA6:BE6"/>
    <mergeCell ref="AZ4:BF4"/>
    <mergeCell ref="BG4:BH4"/>
    <mergeCell ref="BG5:BG7"/>
  </mergeCells>
  <printOptions/>
  <pageMargins left="0.2755905511811024" right="0.2755905511811024" top="0.31496062992125984" bottom="0.31496062992125984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60" zoomScaleNormal="160" zoomScalePageLayoutView="0" workbookViewId="0" topLeftCell="A1">
      <selection activeCell="F12" sqref="F12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Admin</cp:lastModifiedBy>
  <cp:lastPrinted>2020-05-26T09:52:59Z</cp:lastPrinted>
  <dcterms:created xsi:type="dcterms:W3CDTF">2006-09-28T05:33:49Z</dcterms:created>
  <dcterms:modified xsi:type="dcterms:W3CDTF">2021-09-22T11:13:31Z</dcterms:modified>
  <cp:category/>
  <cp:version/>
  <cp:contentType/>
  <cp:contentStatus/>
</cp:coreProperties>
</file>